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<sst xmlns="http://schemas.openxmlformats.org/spreadsheetml/2006/main" count="101" uniqueCount="28">
  <si>
    <t>附件1：</t>
  </si>
  <si>
    <t>2023年度全椒县事业单位公开招聘工作人员笔试入围资格复审人员名单</t>
  </si>
  <si>
    <t>职位代码</t>
  </si>
  <si>
    <t>准考证号</t>
  </si>
  <si>
    <t>考场号</t>
  </si>
  <si>
    <t>座位号</t>
  </si>
  <si>
    <t>职业能力倾向测验</t>
  </si>
  <si>
    <t>笔试加分</t>
  </si>
  <si>
    <t>综合应用能力</t>
  </si>
  <si>
    <t>总分</t>
  </si>
  <si>
    <t>202304001-专业技术(全椒县网络安全和信息化事务中心)</t>
  </si>
  <si>
    <t>202304002-管理(全椒县社会治安综合治理中心)</t>
  </si>
  <si>
    <t>202304003-管理(全椒县巡察工作数据中心)</t>
  </si>
  <si>
    <t>202304004-管理(全椒县房屋交易管理服务中心)</t>
  </si>
  <si>
    <t>202304005-专业技术(全椒县房屋交易管理服务中心)</t>
  </si>
  <si>
    <t>202304006-专业技术(全椒县交通工程质量监督管理站)</t>
  </si>
  <si>
    <t>202304007-专业技术(全椒县交通工程质量监督管理站)</t>
  </si>
  <si>
    <t>202304008-专业技术(全椒县农技推广中心)</t>
  </si>
  <si>
    <t>202304009-专业技术(全椒县农技推广中心)</t>
  </si>
  <si>
    <t>202304010-专业技术(全椒县农业机械化服务中心)</t>
  </si>
  <si>
    <t>202304011-专业技术(全椒县农业机械化服务中心)</t>
  </si>
  <si>
    <t>202304012-专业技术(全椒县水利发展中心)</t>
  </si>
  <si>
    <t>202304013-专业技术(全椒县水利发展中心)</t>
  </si>
  <si>
    <t>202304014-专业技术(全椒县市场监督检验所)</t>
  </si>
  <si>
    <t>202304015-专业技术(全椒县市场监督检验所)</t>
  </si>
  <si>
    <t>202304016-专业技术(全椒县统计局普查中心)</t>
  </si>
  <si>
    <t>202304017-专业技术(全椒县经济开发区综合服务中心)</t>
  </si>
  <si>
    <t>202304018-专业技术(镇财政所)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</si>
</sst>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0" borderId="0"/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/>
    <xf numFmtId="0" fontId="25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1" fillId="0" borderId="0" xfId="0" applyFont="1" applyFill="1" applyBorder="1" applyAlignment="1">
      <alignment horizontal="left"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76" fontId="1" fillId="0" borderId="1" xfId="44" applyNumberFormat="1" applyFont="1" applyFill="1" applyBorder="1" applyAlignment="1">
      <alignment horizontal="center" vertical="center"/>
    </xf>
    <xf numFmtId="176" fontId="1" fillId="0" borderId="1" xfId="51" applyNumberFormat="1" applyFont="1" applyFill="1" applyBorder="1" applyAlignment="1">
      <alignment horizontal="center" vertical="center"/>
    </xf>
    <xf numFmtId="176" fontId="1" fillId="0" borderId="1" xfId="5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>
      <alignment vertical="center"/>
    </xf>
    <xf numFmtId="0" fontId="2" fillId="0" borderId="0" xfId="0" applyFont="1" applyFill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48418"/>
  <sheetViews>
    <sheetView tabSelected="1" workbookViewId="0">
      <selection activeCell="L5" sqref="L5"/>
    </sheetView>
  </sheetViews>
  <sheetFormatPr defaultColWidth="9" defaultRowHeight="14.25"/>
  <cols>
    <col min="1" max="1" width="48" style="3" customWidth="1"/>
    <col min="2" max="2" width="14.25" style="4" customWidth="1"/>
    <col min="3" max="3" width="9.25" style="5" customWidth="1"/>
    <col min="4" max="4" width="9.125" style="4" customWidth="1"/>
    <col min="5" max="5" width="11.375" style="6" customWidth="1"/>
    <col min="6" max="6" width="8.125" style="6" customWidth="1"/>
    <col min="7" max="16380" width="9" style="1"/>
    <col min="16381" max="16384" width="9" style="2"/>
  </cols>
  <sheetData>
    <row r="1" ht="21" customHeight="1" spans="1:1">
      <c r="A1" s="1" t="s">
        <v>0</v>
      </c>
    </row>
    <row r="2" s="1" customFormat="1" ht="37.5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1" customFormat="1" ht="41" customHeight="1" spans="1:9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7</v>
      </c>
      <c r="I3" s="10" t="s">
        <v>9</v>
      </c>
    </row>
    <row r="4" s="1" customFormat="1" ht="20" customHeight="1" spans="1:9">
      <c r="A4" s="11" t="s">
        <v>10</v>
      </c>
      <c r="B4" s="12" t="str">
        <f>"202302001014"</f>
        <v>202302001014</v>
      </c>
      <c r="C4" s="12" t="str">
        <f t="shared" ref="C4:C6" si="0">"001"</f>
        <v>001</v>
      </c>
      <c r="D4" s="12" t="str">
        <f>"014"</f>
        <v>014</v>
      </c>
      <c r="E4" s="13">
        <v>98.5</v>
      </c>
      <c r="F4" s="13"/>
      <c r="G4" s="14">
        <v>113.5</v>
      </c>
      <c r="H4" s="14"/>
      <c r="I4" s="14">
        <f t="shared" ref="I4:I67" si="1">E4+G4</f>
        <v>212</v>
      </c>
    </row>
    <row r="5" s="1" customFormat="1" ht="20" customHeight="1" spans="1:9">
      <c r="A5" s="11" t="s">
        <v>10</v>
      </c>
      <c r="B5" s="12" t="str">
        <f>"202302001004"</f>
        <v>202302001004</v>
      </c>
      <c r="C5" s="12" t="str">
        <f t="shared" si="0"/>
        <v>001</v>
      </c>
      <c r="D5" s="12" t="str">
        <f>"004"</f>
        <v>004</v>
      </c>
      <c r="E5" s="13">
        <v>96.3</v>
      </c>
      <c r="F5" s="13"/>
      <c r="G5" s="14">
        <v>115</v>
      </c>
      <c r="H5" s="14"/>
      <c r="I5" s="14">
        <f t="shared" si="1"/>
        <v>211.3</v>
      </c>
    </row>
    <row r="6" s="1" customFormat="1" ht="20" customHeight="1" spans="1:9">
      <c r="A6" s="11" t="s">
        <v>10</v>
      </c>
      <c r="B6" s="12" t="str">
        <f>"202302001009"</f>
        <v>202302001009</v>
      </c>
      <c r="C6" s="12" t="str">
        <f t="shared" si="0"/>
        <v>001</v>
      </c>
      <c r="D6" s="12" t="str">
        <f>"009"</f>
        <v>009</v>
      </c>
      <c r="E6" s="13">
        <v>104</v>
      </c>
      <c r="F6" s="13"/>
      <c r="G6" s="14">
        <v>105.5</v>
      </c>
      <c r="H6" s="14"/>
      <c r="I6" s="14">
        <f t="shared" si="1"/>
        <v>209.5</v>
      </c>
    </row>
    <row r="7" s="1" customFormat="1" ht="20" customHeight="1" spans="1:9">
      <c r="A7" s="11" t="s">
        <v>11</v>
      </c>
      <c r="B7" s="12" t="str">
        <f>"202302002006"</f>
        <v>202302002006</v>
      </c>
      <c r="C7" s="12" t="str">
        <f t="shared" ref="C7:C12" si="2">"002"</f>
        <v>002</v>
      </c>
      <c r="D7" s="12" t="str">
        <f>"006"</f>
        <v>006</v>
      </c>
      <c r="E7" s="13">
        <v>100.9</v>
      </c>
      <c r="F7" s="13"/>
      <c r="G7" s="14">
        <v>109.5</v>
      </c>
      <c r="H7" s="14"/>
      <c r="I7" s="14">
        <f t="shared" si="1"/>
        <v>210.4</v>
      </c>
    </row>
    <row r="8" s="1" customFormat="1" ht="20" customHeight="1" spans="1:9">
      <c r="A8" s="11" t="s">
        <v>11</v>
      </c>
      <c r="B8" s="12" t="str">
        <f>"202302001020"</f>
        <v>202302001020</v>
      </c>
      <c r="C8" s="12" t="str">
        <f>"001"</f>
        <v>001</v>
      </c>
      <c r="D8" s="12" t="str">
        <f>"020"</f>
        <v>020</v>
      </c>
      <c r="E8" s="13">
        <v>110.6</v>
      </c>
      <c r="F8" s="13"/>
      <c r="G8" s="14">
        <v>97</v>
      </c>
      <c r="H8" s="14"/>
      <c r="I8" s="14">
        <f t="shared" si="1"/>
        <v>207.6</v>
      </c>
    </row>
    <row r="9" s="1" customFormat="1" ht="20" customHeight="1" spans="1:9">
      <c r="A9" s="11" t="s">
        <v>11</v>
      </c>
      <c r="B9" s="12" t="str">
        <f>"202302001031"</f>
        <v>202302001031</v>
      </c>
      <c r="C9" s="12" t="str">
        <f>"001"</f>
        <v>001</v>
      </c>
      <c r="D9" s="12" t="str">
        <f>"031"</f>
        <v>031</v>
      </c>
      <c r="E9" s="13">
        <v>111.7</v>
      </c>
      <c r="F9" s="13"/>
      <c r="G9" s="14">
        <v>93</v>
      </c>
      <c r="H9" s="14"/>
      <c r="I9" s="14">
        <f t="shared" si="1"/>
        <v>204.7</v>
      </c>
    </row>
    <row r="10" s="1" customFormat="1" ht="20" customHeight="1" spans="1:9">
      <c r="A10" s="11" t="s">
        <v>12</v>
      </c>
      <c r="B10" s="12" t="str">
        <f>"202302002021"</f>
        <v>202302002021</v>
      </c>
      <c r="C10" s="12" t="str">
        <f t="shared" si="2"/>
        <v>002</v>
      </c>
      <c r="D10" s="12" t="str">
        <f>"021"</f>
        <v>021</v>
      </c>
      <c r="E10" s="13">
        <v>106.8</v>
      </c>
      <c r="F10" s="13"/>
      <c r="G10" s="14">
        <v>112.5</v>
      </c>
      <c r="H10" s="14"/>
      <c r="I10" s="14">
        <f t="shared" si="1"/>
        <v>219.3</v>
      </c>
    </row>
    <row r="11" s="1" customFormat="1" ht="20" customHeight="1" spans="1:9">
      <c r="A11" s="11" t="s">
        <v>12</v>
      </c>
      <c r="B11" s="12" t="str">
        <f>"202302003016"</f>
        <v>202302003016</v>
      </c>
      <c r="C11" s="12" t="str">
        <f t="shared" ref="C11:C16" si="3">"003"</f>
        <v>003</v>
      </c>
      <c r="D11" s="12" t="str">
        <f>"016"</f>
        <v>016</v>
      </c>
      <c r="E11" s="13">
        <v>109</v>
      </c>
      <c r="F11" s="13"/>
      <c r="G11" s="14">
        <v>102.5</v>
      </c>
      <c r="H11" s="14"/>
      <c r="I11" s="14">
        <f t="shared" si="1"/>
        <v>211.5</v>
      </c>
    </row>
    <row r="12" s="1" customFormat="1" ht="20" customHeight="1" spans="1:9">
      <c r="A12" s="11" t="s">
        <v>12</v>
      </c>
      <c r="B12" s="12" t="str">
        <f>"202302002029"</f>
        <v>202302002029</v>
      </c>
      <c r="C12" s="12" t="str">
        <f t="shared" si="2"/>
        <v>002</v>
      </c>
      <c r="D12" s="12" t="str">
        <f>"029"</f>
        <v>029</v>
      </c>
      <c r="E12" s="13">
        <v>101.3</v>
      </c>
      <c r="F12" s="13"/>
      <c r="G12" s="14">
        <v>104.5</v>
      </c>
      <c r="H12" s="14"/>
      <c r="I12" s="14">
        <f t="shared" si="1"/>
        <v>205.8</v>
      </c>
    </row>
    <row r="13" s="1" customFormat="1" ht="20" customHeight="1" spans="1:9">
      <c r="A13" s="11" t="s">
        <v>12</v>
      </c>
      <c r="B13" s="12" t="str">
        <f>"202302003012"</f>
        <v>202302003012</v>
      </c>
      <c r="C13" s="12" t="str">
        <f t="shared" si="3"/>
        <v>003</v>
      </c>
      <c r="D13" s="12" t="str">
        <f>"012"</f>
        <v>012</v>
      </c>
      <c r="E13" s="13">
        <v>106.4</v>
      </c>
      <c r="F13" s="13"/>
      <c r="G13" s="14">
        <v>97.5</v>
      </c>
      <c r="H13" s="14"/>
      <c r="I13" s="14">
        <f t="shared" si="1"/>
        <v>203.9</v>
      </c>
    </row>
    <row r="14" s="1" customFormat="1" ht="20" customHeight="1" spans="1:9">
      <c r="A14" s="11" t="s">
        <v>12</v>
      </c>
      <c r="B14" s="12" t="str">
        <f>"202302003006"</f>
        <v>202302003006</v>
      </c>
      <c r="C14" s="12" t="str">
        <f t="shared" si="3"/>
        <v>003</v>
      </c>
      <c r="D14" s="12" t="str">
        <f>"006"</f>
        <v>006</v>
      </c>
      <c r="E14" s="13">
        <v>87.5</v>
      </c>
      <c r="F14" s="13"/>
      <c r="G14" s="14">
        <v>112.5</v>
      </c>
      <c r="H14" s="14"/>
      <c r="I14" s="14">
        <f t="shared" si="1"/>
        <v>200</v>
      </c>
    </row>
    <row r="15" s="1" customFormat="1" ht="20" customHeight="1" spans="1:9">
      <c r="A15" s="11" t="s">
        <v>12</v>
      </c>
      <c r="B15" s="12" t="str">
        <f>"202302003002"</f>
        <v>202302003002</v>
      </c>
      <c r="C15" s="12" t="str">
        <f t="shared" si="3"/>
        <v>003</v>
      </c>
      <c r="D15" s="12" t="str">
        <f>"002"</f>
        <v>002</v>
      </c>
      <c r="E15" s="13">
        <v>93.9</v>
      </c>
      <c r="F15" s="13"/>
      <c r="G15" s="14">
        <v>105.5</v>
      </c>
      <c r="H15" s="14"/>
      <c r="I15" s="14">
        <f t="shared" si="1"/>
        <v>199.4</v>
      </c>
    </row>
    <row r="16" s="1" customFormat="1" spans="1:9">
      <c r="A16" s="11" t="s">
        <v>13</v>
      </c>
      <c r="B16" s="12" t="str">
        <f>"202302003031"</f>
        <v>202302003031</v>
      </c>
      <c r="C16" s="12" t="str">
        <f t="shared" si="3"/>
        <v>003</v>
      </c>
      <c r="D16" s="12" t="str">
        <f>"031"</f>
        <v>031</v>
      </c>
      <c r="E16" s="13">
        <v>107.7</v>
      </c>
      <c r="F16" s="13"/>
      <c r="G16" s="14">
        <v>117.5</v>
      </c>
      <c r="H16" s="14"/>
      <c r="I16" s="14">
        <f t="shared" si="1"/>
        <v>225.2</v>
      </c>
    </row>
    <row r="17" spans="1:9">
      <c r="A17" s="11" t="s">
        <v>13</v>
      </c>
      <c r="B17" s="12" t="str">
        <f>"202302004003"</f>
        <v>202302004003</v>
      </c>
      <c r="C17" s="12" t="str">
        <f t="shared" ref="C17:C21" si="4">"004"</f>
        <v>004</v>
      </c>
      <c r="D17" s="12" t="str">
        <f>"003"</f>
        <v>003</v>
      </c>
      <c r="E17" s="13">
        <v>111.8</v>
      </c>
      <c r="F17" s="13"/>
      <c r="G17" s="14">
        <v>103.5</v>
      </c>
      <c r="H17" s="14"/>
      <c r="I17" s="14">
        <f t="shared" si="1"/>
        <v>215.3</v>
      </c>
    </row>
    <row r="18" spans="1:9">
      <c r="A18" s="11" t="s">
        <v>13</v>
      </c>
      <c r="B18" s="12" t="str">
        <f>"202302004005"</f>
        <v>202302004005</v>
      </c>
      <c r="C18" s="12" t="str">
        <f t="shared" si="4"/>
        <v>004</v>
      </c>
      <c r="D18" s="12" t="str">
        <f>"005"</f>
        <v>005</v>
      </c>
      <c r="E18" s="13">
        <v>99.7</v>
      </c>
      <c r="F18" s="13"/>
      <c r="G18" s="14">
        <v>111</v>
      </c>
      <c r="H18" s="14"/>
      <c r="I18" s="14">
        <f t="shared" si="1"/>
        <v>210.7</v>
      </c>
    </row>
    <row r="19" spans="1:9">
      <c r="A19" s="11" t="s">
        <v>14</v>
      </c>
      <c r="B19" s="12" t="str">
        <f>"202302005005"</f>
        <v>202302005005</v>
      </c>
      <c r="C19" s="12" t="str">
        <f>"005"</f>
        <v>005</v>
      </c>
      <c r="D19" s="12" t="str">
        <f>"005"</f>
        <v>005</v>
      </c>
      <c r="E19" s="13">
        <v>94.9</v>
      </c>
      <c r="F19" s="13"/>
      <c r="G19" s="14">
        <v>107.5</v>
      </c>
      <c r="H19" s="14"/>
      <c r="I19" s="14">
        <f t="shared" si="1"/>
        <v>202.4</v>
      </c>
    </row>
    <row r="20" spans="1:9">
      <c r="A20" s="11" t="s">
        <v>14</v>
      </c>
      <c r="B20" s="12" t="str">
        <f>"202302004024"</f>
        <v>202302004024</v>
      </c>
      <c r="C20" s="12" t="str">
        <f t="shared" si="4"/>
        <v>004</v>
      </c>
      <c r="D20" s="12" t="str">
        <f>"024"</f>
        <v>024</v>
      </c>
      <c r="E20" s="13">
        <v>87.6</v>
      </c>
      <c r="F20" s="13"/>
      <c r="G20" s="14">
        <v>109</v>
      </c>
      <c r="H20" s="14"/>
      <c r="I20" s="14">
        <f t="shared" si="1"/>
        <v>196.6</v>
      </c>
    </row>
    <row r="21" spans="1:9">
      <c r="A21" s="11" t="s">
        <v>14</v>
      </c>
      <c r="B21" s="12" t="str">
        <f>"202302004020"</f>
        <v>202302004020</v>
      </c>
      <c r="C21" s="12" t="str">
        <f t="shared" si="4"/>
        <v>004</v>
      </c>
      <c r="D21" s="12" t="str">
        <f>"020"</f>
        <v>020</v>
      </c>
      <c r="E21" s="13">
        <v>92.2</v>
      </c>
      <c r="F21" s="13"/>
      <c r="G21" s="14">
        <v>104</v>
      </c>
      <c r="H21" s="14"/>
      <c r="I21" s="14">
        <f t="shared" si="1"/>
        <v>196.2</v>
      </c>
    </row>
    <row r="22" spans="1:9">
      <c r="A22" s="11" t="s">
        <v>15</v>
      </c>
      <c r="B22" s="12" t="str">
        <f>"202302006006"</f>
        <v>202302006006</v>
      </c>
      <c r="C22" s="12" t="str">
        <f t="shared" ref="C22:C25" si="5">"006"</f>
        <v>006</v>
      </c>
      <c r="D22" s="12" t="str">
        <f>"006"</f>
        <v>006</v>
      </c>
      <c r="E22" s="13">
        <v>105.9</v>
      </c>
      <c r="F22" s="13"/>
      <c r="G22" s="14">
        <v>109.5</v>
      </c>
      <c r="H22" s="14"/>
      <c r="I22" s="14">
        <f t="shared" si="1"/>
        <v>215.4</v>
      </c>
    </row>
    <row r="23" spans="1:9">
      <c r="A23" s="11" t="s">
        <v>15</v>
      </c>
      <c r="B23" s="12" t="str">
        <f>"202302005028"</f>
        <v>202302005028</v>
      </c>
      <c r="C23" s="12" t="str">
        <f>"005"</f>
        <v>005</v>
      </c>
      <c r="D23" s="12" t="str">
        <f>"028"</f>
        <v>028</v>
      </c>
      <c r="E23" s="13">
        <v>95.3</v>
      </c>
      <c r="F23" s="13"/>
      <c r="G23" s="14">
        <v>115</v>
      </c>
      <c r="H23" s="14"/>
      <c r="I23" s="14">
        <f t="shared" si="1"/>
        <v>210.3</v>
      </c>
    </row>
    <row r="24" spans="1:9">
      <c r="A24" s="11" t="s">
        <v>15</v>
      </c>
      <c r="B24" s="12" t="str">
        <f>"202302006001"</f>
        <v>202302006001</v>
      </c>
      <c r="C24" s="12" t="str">
        <f t="shared" si="5"/>
        <v>006</v>
      </c>
      <c r="D24" s="12" t="str">
        <f>"001"</f>
        <v>001</v>
      </c>
      <c r="E24" s="13">
        <v>98.6</v>
      </c>
      <c r="F24" s="13"/>
      <c r="G24" s="14">
        <v>100.5</v>
      </c>
      <c r="H24" s="14"/>
      <c r="I24" s="14">
        <f t="shared" si="1"/>
        <v>199.1</v>
      </c>
    </row>
    <row r="25" spans="1:9">
      <c r="A25" s="11" t="s">
        <v>16</v>
      </c>
      <c r="B25" s="12" t="str">
        <f>"202302006022"</f>
        <v>202302006022</v>
      </c>
      <c r="C25" s="12" t="str">
        <f t="shared" si="5"/>
        <v>006</v>
      </c>
      <c r="D25" s="12" t="str">
        <f>"022"</f>
        <v>022</v>
      </c>
      <c r="E25" s="13">
        <v>95.5</v>
      </c>
      <c r="F25" s="13"/>
      <c r="G25" s="14">
        <v>114</v>
      </c>
      <c r="H25" s="14"/>
      <c r="I25" s="14">
        <f t="shared" si="1"/>
        <v>209.5</v>
      </c>
    </row>
    <row r="26" spans="1:9">
      <c r="A26" s="11" t="s">
        <v>16</v>
      </c>
      <c r="B26" s="12" t="str">
        <f>"202302007010"</f>
        <v>202302007010</v>
      </c>
      <c r="C26" s="12" t="str">
        <f t="shared" ref="C26:C30" si="6">"007"</f>
        <v>007</v>
      </c>
      <c r="D26" s="12" t="str">
        <f>"010"</f>
        <v>010</v>
      </c>
      <c r="E26" s="13">
        <v>94.8</v>
      </c>
      <c r="F26" s="13"/>
      <c r="G26" s="14">
        <v>108.5</v>
      </c>
      <c r="H26" s="14"/>
      <c r="I26" s="14">
        <f t="shared" si="1"/>
        <v>203.3</v>
      </c>
    </row>
    <row r="27" spans="1:9">
      <c r="A27" s="11" t="s">
        <v>16</v>
      </c>
      <c r="B27" s="12" t="str">
        <f>"202302006029"</f>
        <v>202302006029</v>
      </c>
      <c r="C27" s="12" t="str">
        <f>"006"</f>
        <v>006</v>
      </c>
      <c r="D27" s="12" t="str">
        <f>"029"</f>
        <v>029</v>
      </c>
      <c r="E27" s="13">
        <v>90.5</v>
      </c>
      <c r="F27" s="13"/>
      <c r="G27" s="14">
        <v>111.5</v>
      </c>
      <c r="H27" s="14"/>
      <c r="I27" s="14">
        <f t="shared" si="1"/>
        <v>202</v>
      </c>
    </row>
    <row r="28" spans="1:9">
      <c r="A28" s="11" t="s">
        <v>17</v>
      </c>
      <c r="B28" s="12" t="str">
        <f>"202302007030"</f>
        <v>202302007030</v>
      </c>
      <c r="C28" s="12" t="str">
        <f t="shared" si="6"/>
        <v>007</v>
      </c>
      <c r="D28" s="12" t="str">
        <f>"030"</f>
        <v>030</v>
      </c>
      <c r="E28" s="15">
        <v>91.7</v>
      </c>
      <c r="F28" s="15"/>
      <c r="G28" s="14">
        <v>117.5</v>
      </c>
      <c r="H28" s="14"/>
      <c r="I28" s="14">
        <f t="shared" si="1"/>
        <v>209.2</v>
      </c>
    </row>
    <row r="29" spans="1:9">
      <c r="A29" s="11" t="s">
        <v>17</v>
      </c>
      <c r="B29" s="12" t="str">
        <f>"202302007014"</f>
        <v>202302007014</v>
      </c>
      <c r="C29" s="12" t="str">
        <f t="shared" si="6"/>
        <v>007</v>
      </c>
      <c r="D29" s="12" t="str">
        <f>"014"</f>
        <v>014</v>
      </c>
      <c r="E29" s="13">
        <v>94.6</v>
      </c>
      <c r="F29" s="13"/>
      <c r="G29" s="14">
        <v>109.5</v>
      </c>
      <c r="H29" s="14"/>
      <c r="I29" s="14">
        <f t="shared" si="1"/>
        <v>204.1</v>
      </c>
    </row>
    <row r="30" spans="1:9">
      <c r="A30" s="11" t="s">
        <v>17</v>
      </c>
      <c r="B30" s="12" t="str">
        <f>"202302007016"</f>
        <v>202302007016</v>
      </c>
      <c r="C30" s="12" t="str">
        <f t="shared" si="6"/>
        <v>007</v>
      </c>
      <c r="D30" s="12" t="str">
        <f>"016"</f>
        <v>016</v>
      </c>
      <c r="E30" s="13">
        <v>83.8</v>
      </c>
      <c r="F30" s="13"/>
      <c r="G30" s="14">
        <v>117</v>
      </c>
      <c r="H30" s="14"/>
      <c r="I30" s="14">
        <f t="shared" si="1"/>
        <v>200.8</v>
      </c>
    </row>
    <row r="31" spans="1:9">
      <c r="A31" s="11" t="s">
        <v>18</v>
      </c>
      <c r="B31" s="12" t="str">
        <f>"202302008013"</f>
        <v>202302008013</v>
      </c>
      <c r="C31" s="12" t="str">
        <f t="shared" ref="C31:C34" si="7">"008"</f>
        <v>008</v>
      </c>
      <c r="D31" s="12" t="str">
        <f>"013"</f>
        <v>013</v>
      </c>
      <c r="E31" s="13">
        <v>103.1</v>
      </c>
      <c r="F31" s="13"/>
      <c r="G31" s="14">
        <v>98</v>
      </c>
      <c r="H31" s="14"/>
      <c r="I31" s="14">
        <f t="shared" si="1"/>
        <v>201.1</v>
      </c>
    </row>
    <row r="32" spans="1:9">
      <c r="A32" s="11" t="s">
        <v>18</v>
      </c>
      <c r="B32" s="12" t="str">
        <f>"202302008021"</f>
        <v>202302008021</v>
      </c>
      <c r="C32" s="12" t="str">
        <f t="shared" si="7"/>
        <v>008</v>
      </c>
      <c r="D32" s="12" t="str">
        <f>"021"</f>
        <v>021</v>
      </c>
      <c r="E32" s="13">
        <v>96.2</v>
      </c>
      <c r="F32" s="13"/>
      <c r="G32" s="14">
        <v>101</v>
      </c>
      <c r="H32" s="14"/>
      <c r="I32" s="14">
        <f t="shared" si="1"/>
        <v>197.2</v>
      </c>
    </row>
    <row r="33" spans="1:9">
      <c r="A33" s="11" t="s">
        <v>18</v>
      </c>
      <c r="B33" s="12" t="str">
        <f>"202302008017"</f>
        <v>202302008017</v>
      </c>
      <c r="C33" s="12" t="str">
        <f t="shared" si="7"/>
        <v>008</v>
      </c>
      <c r="D33" s="12" t="str">
        <f>"017"</f>
        <v>017</v>
      </c>
      <c r="E33" s="13">
        <v>95.6</v>
      </c>
      <c r="F33" s="13"/>
      <c r="G33" s="14">
        <v>99.5</v>
      </c>
      <c r="H33" s="14"/>
      <c r="I33" s="14">
        <f t="shared" si="1"/>
        <v>195.1</v>
      </c>
    </row>
    <row r="34" spans="1:9">
      <c r="A34" s="11" t="s">
        <v>19</v>
      </c>
      <c r="B34" s="12" t="str">
        <f>"202302008027"</f>
        <v>202302008027</v>
      </c>
      <c r="C34" s="12" t="str">
        <f t="shared" si="7"/>
        <v>008</v>
      </c>
      <c r="D34" s="12" t="str">
        <f>"027"</f>
        <v>027</v>
      </c>
      <c r="E34" s="13">
        <v>105.1</v>
      </c>
      <c r="F34" s="13"/>
      <c r="G34" s="14">
        <v>108</v>
      </c>
      <c r="H34" s="14"/>
      <c r="I34" s="14">
        <f t="shared" si="1"/>
        <v>213.1</v>
      </c>
    </row>
    <row r="35" spans="1:9">
      <c r="A35" s="11" t="s">
        <v>19</v>
      </c>
      <c r="B35" s="12" t="str">
        <f>"202302009007"</f>
        <v>202302009007</v>
      </c>
      <c r="C35" s="12" t="str">
        <f t="shared" ref="C35:C39" si="8">"009"</f>
        <v>009</v>
      </c>
      <c r="D35" s="12" t="str">
        <f>"007"</f>
        <v>007</v>
      </c>
      <c r="E35" s="13">
        <v>98.4</v>
      </c>
      <c r="F35" s="13"/>
      <c r="G35" s="14">
        <v>114</v>
      </c>
      <c r="H35" s="14"/>
      <c r="I35" s="14">
        <f t="shared" si="1"/>
        <v>212.4</v>
      </c>
    </row>
    <row r="36" spans="1:9">
      <c r="A36" s="11" t="s">
        <v>19</v>
      </c>
      <c r="B36" s="12" t="str">
        <f>"202302009017"</f>
        <v>202302009017</v>
      </c>
      <c r="C36" s="12" t="str">
        <f t="shared" si="8"/>
        <v>009</v>
      </c>
      <c r="D36" s="12" t="str">
        <f>"017"</f>
        <v>017</v>
      </c>
      <c r="E36" s="13">
        <v>97.2</v>
      </c>
      <c r="F36" s="13"/>
      <c r="G36" s="14">
        <v>112.5</v>
      </c>
      <c r="H36" s="14"/>
      <c r="I36" s="14">
        <f t="shared" si="1"/>
        <v>209.7</v>
      </c>
    </row>
    <row r="37" spans="1:9">
      <c r="A37" s="11" t="s">
        <v>20</v>
      </c>
      <c r="B37" s="12" t="str">
        <f>"202302009022"</f>
        <v>202302009022</v>
      </c>
      <c r="C37" s="12" t="str">
        <f t="shared" si="8"/>
        <v>009</v>
      </c>
      <c r="D37" s="12" t="str">
        <f>"022"</f>
        <v>022</v>
      </c>
      <c r="E37" s="13">
        <v>109.5</v>
      </c>
      <c r="F37" s="13"/>
      <c r="G37" s="14">
        <v>108.5</v>
      </c>
      <c r="H37" s="14"/>
      <c r="I37" s="14">
        <f t="shared" si="1"/>
        <v>218</v>
      </c>
    </row>
    <row r="38" spans="1:9">
      <c r="A38" s="11" t="s">
        <v>20</v>
      </c>
      <c r="B38" s="12" t="str">
        <f>"202302009018"</f>
        <v>202302009018</v>
      </c>
      <c r="C38" s="12" t="str">
        <f t="shared" si="8"/>
        <v>009</v>
      </c>
      <c r="D38" s="12" t="str">
        <f>"018"</f>
        <v>018</v>
      </c>
      <c r="E38" s="13">
        <v>114.7</v>
      </c>
      <c r="F38" s="13"/>
      <c r="G38" s="14">
        <v>103</v>
      </c>
      <c r="H38" s="14"/>
      <c r="I38" s="14">
        <f t="shared" si="1"/>
        <v>217.7</v>
      </c>
    </row>
    <row r="39" spans="1:9">
      <c r="A39" s="11" t="s">
        <v>20</v>
      </c>
      <c r="B39" s="12" t="str">
        <f>"202302009030"</f>
        <v>202302009030</v>
      </c>
      <c r="C39" s="12" t="str">
        <f t="shared" si="8"/>
        <v>009</v>
      </c>
      <c r="D39" s="12" t="str">
        <f>"030"</f>
        <v>030</v>
      </c>
      <c r="E39" s="13">
        <v>99.4</v>
      </c>
      <c r="F39" s="13"/>
      <c r="G39" s="14">
        <v>113.5</v>
      </c>
      <c r="H39" s="14"/>
      <c r="I39" s="14">
        <f t="shared" si="1"/>
        <v>212.9</v>
      </c>
    </row>
    <row r="40" spans="1:9">
      <c r="A40" s="11" t="s">
        <v>21</v>
      </c>
      <c r="B40" s="12" t="str">
        <f>"202302010004"</f>
        <v>202302010004</v>
      </c>
      <c r="C40" s="12" t="str">
        <f t="shared" ref="C40:C42" si="9">"010"</f>
        <v>010</v>
      </c>
      <c r="D40" s="12" t="str">
        <f>"004"</f>
        <v>004</v>
      </c>
      <c r="E40" s="13">
        <v>94.1</v>
      </c>
      <c r="F40" s="13">
        <v>2</v>
      </c>
      <c r="G40" s="14">
        <v>105</v>
      </c>
      <c r="H40" s="14">
        <v>2</v>
      </c>
      <c r="I40" s="14">
        <v>203.1</v>
      </c>
    </row>
    <row r="41" spans="1:9">
      <c r="A41" s="11" t="s">
        <v>21</v>
      </c>
      <c r="B41" s="12" t="str">
        <f>"202302010001"</f>
        <v>202302010001</v>
      </c>
      <c r="C41" s="12" t="str">
        <f t="shared" si="9"/>
        <v>010</v>
      </c>
      <c r="D41" s="12" t="str">
        <f>"001"</f>
        <v>001</v>
      </c>
      <c r="E41" s="13">
        <v>91.4</v>
      </c>
      <c r="F41" s="13"/>
      <c r="G41" s="14">
        <v>101</v>
      </c>
      <c r="H41" s="14"/>
      <c r="I41" s="14">
        <f t="shared" si="1"/>
        <v>192.4</v>
      </c>
    </row>
    <row r="42" spans="1:9">
      <c r="A42" s="11" t="s">
        <v>21</v>
      </c>
      <c r="B42" s="12" t="str">
        <f>"202302010003"</f>
        <v>202302010003</v>
      </c>
      <c r="C42" s="12" t="str">
        <f t="shared" si="9"/>
        <v>010</v>
      </c>
      <c r="D42" s="12" t="str">
        <f>"003"</f>
        <v>003</v>
      </c>
      <c r="E42" s="13">
        <v>81.7</v>
      </c>
      <c r="F42" s="13"/>
      <c r="G42" s="14">
        <v>103</v>
      </c>
      <c r="H42" s="14"/>
      <c r="I42" s="14">
        <f t="shared" si="1"/>
        <v>184.7</v>
      </c>
    </row>
    <row r="43" spans="1:9">
      <c r="A43" s="11" t="s">
        <v>22</v>
      </c>
      <c r="B43" s="12" t="str">
        <f>"202302011022"</f>
        <v>202302011022</v>
      </c>
      <c r="C43" s="12" t="str">
        <f>"011"</f>
        <v>011</v>
      </c>
      <c r="D43" s="12" t="str">
        <f>"022"</f>
        <v>022</v>
      </c>
      <c r="E43" s="13">
        <v>108</v>
      </c>
      <c r="F43" s="13"/>
      <c r="G43" s="14">
        <v>109</v>
      </c>
      <c r="H43" s="14"/>
      <c r="I43" s="14">
        <f t="shared" si="1"/>
        <v>217</v>
      </c>
    </row>
    <row r="44" spans="1:9">
      <c r="A44" s="11" t="s">
        <v>22</v>
      </c>
      <c r="B44" s="12" t="str">
        <f>"202302010025"</f>
        <v>202302010025</v>
      </c>
      <c r="C44" s="12" t="str">
        <f>"010"</f>
        <v>010</v>
      </c>
      <c r="D44" s="12" t="str">
        <f>"025"</f>
        <v>025</v>
      </c>
      <c r="E44" s="13">
        <v>97.9</v>
      </c>
      <c r="F44" s="13"/>
      <c r="G44" s="14">
        <v>115.5</v>
      </c>
      <c r="H44" s="14"/>
      <c r="I44" s="14">
        <f t="shared" si="1"/>
        <v>213.4</v>
      </c>
    </row>
    <row r="45" spans="1:9">
      <c r="A45" s="11" t="s">
        <v>22</v>
      </c>
      <c r="B45" s="12" t="str">
        <f>"202302010030"</f>
        <v>202302010030</v>
      </c>
      <c r="C45" s="12" t="str">
        <f>"010"</f>
        <v>010</v>
      </c>
      <c r="D45" s="12" t="str">
        <f>"030"</f>
        <v>030</v>
      </c>
      <c r="E45" s="13">
        <v>101.9</v>
      </c>
      <c r="F45" s="13"/>
      <c r="G45" s="14">
        <v>106</v>
      </c>
      <c r="H45" s="14"/>
      <c r="I45" s="14">
        <f t="shared" si="1"/>
        <v>207.9</v>
      </c>
    </row>
    <row r="46" spans="1:9">
      <c r="A46" s="11" t="s">
        <v>23</v>
      </c>
      <c r="B46" s="12" t="str">
        <f>"202302012025"</f>
        <v>202302012025</v>
      </c>
      <c r="C46" s="12" t="str">
        <f t="shared" ref="C46:C52" si="10">"012"</f>
        <v>012</v>
      </c>
      <c r="D46" s="12" t="str">
        <f>"025"</f>
        <v>025</v>
      </c>
      <c r="E46" s="13">
        <v>113.4</v>
      </c>
      <c r="F46" s="13"/>
      <c r="G46" s="14">
        <v>105</v>
      </c>
      <c r="H46" s="14"/>
      <c r="I46" s="14">
        <f t="shared" si="1"/>
        <v>218.4</v>
      </c>
    </row>
    <row r="47" spans="1:9">
      <c r="A47" s="11" t="s">
        <v>23</v>
      </c>
      <c r="B47" s="12" t="str">
        <f>"202302013016"</f>
        <v>202302013016</v>
      </c>
      <c r="C47" s="12" t="str">
        <f>"013"</f>
        <v>013</v>
      </c>
      <c r="D47" s="12" t="str">
        <f>"016"</f>
        <v>016</v>
      </c>
      <c r="E47" s="13">
        <v>108.8</v>
      </c>
      <c r="F47" s="13"/>
      <c r="G47" s="14">
        <v>99</v>
      </c>
      <c r="H47" s="14"/>
      <c r="I47" s="14">
        <f t="shared" si="1"/>
        <v>207.8</v>
      </c>
    </row>
    <row r="48" spans="1:9">
      <c r="A48" s="11" t="s">
        <v>23</v>
      </c>
      <c r="B48" s="12" t="str">
        <f>"202302012028"</f>
        <v>202302012028</v>
      </c>
      <c r="C48" s="12" t="str">
        <f t="shared" si="10"/>
        <v>012</v>
      </c>
      <c r="D48" s="12" t="str">
        <f>"028"</f>
        <v>028</v>
      </c>
      <c r="E48" s="13">
        <v>105.1</v>
      </c>
      <c r="F48" s="13"/>
      <c r="G48" s="14">
        <v>102</v>
      </c>
      <c r="H48" s="14"/>
      <c r="I48" s="14">
        <f t="shared" si="1"/>
        <v>207.1</v>
      </c>
    </row>
    <row r="49" spans="1:9">
      <c r="A49" s="11" t="s">
        <v>23</v>
      </c>
      <c r="B49" s="12" t="str">
        <f>"202302011029"</f>
        <v>202302011029</v>
      </c>
      <c r="C49" s="12" t="str">
        <f>"011"</f>
        <v>011</v>
      </c>
      <c r="D49" s="12" t="str">
        <f>"029"</f>
        <v>029</v>
      </c>
      <c r="E49" s="13">
        <v>93.2</v>
      </c>
      <c r="F49" s="13"/>
      <c r="G49" s="14">
        <v>109.5</v>
      </c>
      <c r="H49" s="14"/>
      <c r="I49" s="14">
        <f t="shared" si="1"/>
        <v>202.7</v>
      </c>
    </row>
    <row r="50" spans="1:9">
      <c r="A50" s="11" t="s">
        <v>23</v>
      </c>
      <c r="B50" s="12" t="str">
        <f>"202302012007"</f>
        <v>202302012007</v>
      </c>
      <c r="C50" s="12" t="str">
        <f t="shared" si="10"/>
        <v>012</v>
      </c>
      <c r="D50" s="12" t="str">
        <f>"007"</f>
        <v>007</v>
      </c>
      <c r="E50" s="13">
        <v>106.6</v>
      </c>
      <c r="F50" s="13"/>
      <c r="G50" s="14">
        <v>96</v>
      </c>
      <c r="H50" s="14"/>
      <c r="I50" s="14">
        <f t="shared" si="1"/>
        <v>202.6</v>
      </c>
    </row>
    <row r="51" spans="1:9">
      <c r="A51" s="11" t="s">
        <v>23</v>
      </c>
      <c r="B51" s="12" t="str">
        <f>"202302012001"</f>
        <v>202302012001</v>
      </c>
      <c r="C51" s="12" t="str">
        <f t="shared" si="10"/>
        <v>012</v>
      </c>
      <c r="D51" s="12" t="str">
        <f>"001"</f>
        <v>001</v>
      </c>
      <c r="E51" s="13">
        <v>95.1</v>
      </c>
      <c r="F51" s="13"/>
      <c r="G51" s="14">
        <v>105.5</v>
      </c>
      <c r="H51" s="14"/>
      <c r="I51" s="14">
        <f t="shared" si="1"/>
        <v>200.6</v>
      </c>
    </row>
    <row r="52" spans="1:9">
      <c r="A52" s="11" t="s">
        <v>23</v>
      </c>
      <c r="B52" s="12" t="str">
        <f>"202302012013"</f>
        <v>202302012013</v>
      </c>
      <c r="C52" s="12" t="str">
        <f t="shared" si="10"/>
        <v>012</v>
      </c>
      <c r="D52" s="12" t="str">
        <f>"013"</f>
        <v>013</v>
      </c>
      <c r="E52" s="13">
        <v>92.8</v>
      </c>
      <c r="F52" s="13"/>
      <c r="G52" s="14">
        <v>107.5</v>
      </c>
      <c r="H52" s="14"/>
      <c r="I52" s="14">
        <f t="shared" si="1"/>
        <v>200.3</v>
      </c>
    </row>
    <row r="53" spans="1:9">
      <c r="A53" s="11" t="s">
        <v>23</v>
      </c>
      <c r="B53" s="12" t="str">
        <f>"202302013005"</f>
        <v>202302013005</v>
      </c>
      <c r="C53" s="12" t="str">
        <f>"013"</f>
        <v>013</v>
      </c>
      <c r="D53" s="12" t="str">
        <f>"005"</f>
        <v>005</v>
      </c>
      <c r="E53" s="13">
        <v>99.9</v>
      </c>
      <c r="F53" s="13"/>
      <c r="G53" s="14">
        <v>100</v>
      </c>
      <c r="H53" s="14"/>
      <c r="I53" s="14">
        <f t="shared" si="1"/>
        <v>199.9</v>
      </c>
    </row>
    <row r="54" spans="1:9">
      <c r="A54" s="11" t="s">
        <v>23</v>
      </c>
      <c r="B54" s="12" t="str">
        <f>"202302014005"</f>
        <v>202302014005</v>
      </c>
      <c r="C54" s="12" t="str">
        <f t="shared" ref="C54:C57" si="11">"014"</f>
        <v>014</v>
      </c>
      <c r="D54" s="12" t="str">
        <f>"005"</f>
        <v>005</v>
      </c>
      <c r="E54" s="13">
        <v>97.6</v>
      </c>
      <c r="F54" s="13"/>
      <c r="G54" s="14">
        <v>101.5</v>
      </c>
      <c r="H54" s="14"/>
      <c r="I54" s="14">
        <f t="shared" si="1"/>
        <v>199.1</v>
      </c>
    </row>
    <row r="55" spans="1:9">
      <c r="A55" s="11" t="s">
        <v>24</v>
      </c>
      <c r="B55" s="12" t="str">
        <f>"202302014028"</f>
        <v>202302014028</v>
      </c>
      <c r="C55" s="12" t="str">
        <f t="shared" si="11"/>
        <v>014</v>
      </c>
      <c r="D55" s="12" t="str">
        <f>"028"</f>
        <v>028</v>
      </c>
      <c r="E55" s="13">
        <v>95.2</v>
      </c>
      <c r="F55" s="13"/>
      <c r="G55" s="14">
        <v>104</v>
      </c>
      <c r="H55" s="14"/>
      <c r="I55" s="14">
        <f t="shared" si="1"/>
        <v>199.2</v>
      </c>
    </row>
    <row r="56" spans="1:9">
      <c r="A56" s="11" t="s">
        <v>24</v>
      </c>
      <c r="B56" s="12" t="str">
        <f>"202302014014"</f>
        <v>202302014014</v>
      </c>
      <c r="C56" s="12" t="str">
        <f t="shared" si="11"/>
        <v>014</v>
      </c>
      <c r="D56" s="12" t="str">
        <f>"014"</f>
        <v>014</v>
      </c>
      <c r="E56" s="13">
        <v>89.4</v>
      </c>
      <c r="F56" s="13"/>
      <c r="G56" s="14">
        <v>103.5</v>
      </c>
      <c r="H56" s="14"/>
      <c r="I56" s="14">
        <f t="shared" si="1"/>
        <v>192.9</v>
      </c>
    </row>
    <row r="57" spans="1:9">
      <c r="A57" s="11" t="s">
        <v>24</v>
      </c>
      <c r="B57" s="12" t="str">
        <f>"202302014021"</f>
        <v>202302014021</v>
      </c>
      <c r="C57" s="12" t="str">
        <f t="shared" si="11"/>
        <v>014</v>
      </c>
      <c r="D57" s="12" t="str">
        <f>"021"</f>
        <v>021</v>
      </c>
      <c r="E57" s="13">
        <v>85.2</v>
      </c>
      <c r="F57" s="13"/>
      <c r="G57" s="14">
        <v>107.5</v>
      </c>
      <c r="H57" s="14"/>
      <c r="I57" s="14">
        <f t="shared" si="1"/>
        <v>192.7</v>
      </c>
    </row>
    <row r="58" spans="1:9">
      <c r="A58" s="11" t="s">
        <v>25</v>
      </c>
      <c r="B58" s="12" t="str">
        <f>"202302016002"</f>
        <v>202302016002</v>
      </c>
      <c r="C58" s="12" t="str">
        <f t="shared" ref="C58:C63" si="12">"016"</f>
        <v>016</v>
      </c>
      <c r="D58" s="12" t="str">
        <f>"002"</f>
        <v>002</v>
      </c>
      <c r="E58" s="13">
        <v>98.7</v>
      </c>
      <c r="F58" s="13"/>
      <c r="G58" s="14">
        <v>124.5</v>
      </c>
      <c r="H58" s="14"/>
      <c r="I58" s="14">
        <f t="shared" si="1"/>
        <v>223.2</v>
      </c>
    </row>
    <row r="59" spans="1:9">
      <c r="A59" s="11" t="s">
        <v>25</v>
      </c>
      <c r="B59" s="12" t="str">
        <f>"202302015020"</f>
        <v>202302015020</v>
      </c>
      <c r="C59" s="12" t="str">
        <f>"015"</f>
        <v>015</v>
      </c>
      <c r="D59" s="12" t="str">
        <f>"020"</f>
        <v>020</v>
      </c>
      <c r="E59" s="15">
        <v>106.8</v>
      </c>
      <c r="F59" s="15"/>
      <c r="G59" s="14">
        <v>111.5</v>
      </c>
      <c r="H59" s="14"/>
      <c r="I59" s="14">
        <f t="shared" si="1"/>
        <v>218.3</v>
      </c>
    </row>
    <row r="60" spans="1:9">
      <c r="A60" s="11" t="s">
        <v>25</v>
      </c>
      <c r="B60" s="12" t="str">
        <f>"202302015016"</f>
        <v>202302015016</v>
      </c>
      <c r="C60" s="12" t="str">
        <f>"015"</f>
        <v>015</v>
      </c>
      <c r="D60" s="12" t="str">
        <f>"016"</f>
        <v>016</v>
      </c>
      <c r="E60" s="13">
        <v>104.2</v>
      </c>
      <c r="F60" s="13"/>
      <c r="G60" s="14">
        <v>107</v>
      </c>
      <c r="H60" s="14"/>
      <c r="I60" s="14">
        <f t="shared" si="1"/>
        <v>211.2</v>
      </c>
    </row>
    <row r="61" spans="1:9">
      <c r="A61" s="11" t="s">
        <v>26</v>
      </c>
      <c r="B61" s="12" t="str">
        <f>"202302016015"</f>
        <v>202302016015</v>
      </c>
      <c r="C61" s="12" t="str">
        <f t="shared" si="12"/>
        <v>016</v>
      </c>
      <c r="D61" s="12" t="str">
        <f>"015"</f>
        <v>015</v>
      </c>
      <c r="E61" s="13">
        <v>107.2</v>
      </c>
      <c r="F61" s="13"/>
      <c r="G61" s="14">
        <v>115.5</v>
      </c>
      <c r="H61" s="14"/>
      <c r="I61" s="14">
        <f t="shared" si="1"/>
        <v>222.7</v>
      </c>
    </row>
    <row r="62" spans="1:9">
      <c r="A62" s="11" t="s">
        <v>26</v>
      </c>
      <c r="B62" s="12" t="str">
        <f>"202302016017"</f>
        <v>202302016017</v>
      </c>
      <c r="C62" s="12" t="str">
        <f t="shared" si="12"/>
        <v>016</v>
      </c>
      <c r="D62" s="12" t="str">
        <f>"017"</f>
        <v>017</v>
      </c>
      <c r="E62" s="13">
        <v>104.2</v>
      </c>
      <c r="F62" s="13"/>
      <c r="G62" s="14">
        <v>107.5</v>
      </c>
      <c r="H62" s="14"/>
      <c r="I62" s="14">
        <f t="shared" si="1"/>
        <v>211.7</v>
      </c>
    </row>
    <row r="63" spans="1:9">
      <c r="A63" s="11" t="s">
        <v>26</v>
      </c>
      <c r="B63" s="12" t="str">
        <f>"202302016023"</f>
        <v>202302016023</v>
      </c>
      <c r="C63" s="12" t="str">
        <f t="shared" si="12"/>
        <v>016</v>
      </c>
      <c r="D63" s="12" t="str">
        <f>"023"</f>
        <v>023</v>
      </c>
      <c r="E63" s="13">
        <v>92.9</v>
      </c>
      <c r="F63" s="13"/>
      <c r="G63" s="14">
        <v>110.5</v>
      </c>
      <c r="H63" s="14"/>
      <c r="I63" s="14">
        <f t="shared" si="1"/>
        <v>203.4</v>
      </c>
    </row>
    <row r="64" spans="1:9">
      <c r="A64" s="11" t="s">
        <v>27</v>
      </c>
      <c r="B64" s="12" t="str">
        <f>"202302026012"</f>
        <v>202302026012</v>
      </c>
      <c r="C64" s="12" t="str">
        <f>"026"</f>
        <v>026</v>
      </c>
      <c r="D64" s="12" t="str">
        <f>"012"</f>
        <v>012</v>
      </c>
      <c r="E64" s="13">
        <v>118.9</v>
      </c>
      <c r="F64" s="13"/>
      <c r="G64" s="14">
        <v>105</v>
      </c>
      <c r="H64" s="14"/>
      <c r="I64" s="14">
        <f t="shared" si="1"/>
        <v>223.9</v>
      </c>
    </row>
    <row r="65" spans="1:9">
      <c r="A65" s="11" t="s">
        <v>27</v>
      </c>
      <c r="B65" s="12" t="str">
        <f>"202302023020"</f>
        <v>202302023020</v>
      </c>
      <c r="C65" s="12" t="str">
        <f>"023"</f>
        <v>023</v>
      </c>
      <c r="D65" s="12" t="str">
        <f>"020"</f>
        <v>020</v>
      </c>
      <c r="E65" s="13">
        <v>106</v>
      </c>
      <c r="F65" s="13"/>
      <c r="G65" s="14">
        <v>115.5</v>
      </c>
      <c r="H65" s="14"/>
      <c r="I65" s="14">
        <f t="shared" si="1"/>
        <v>221.5</v>
      </c>
    </row>
    <row r="66" spans="1:9">
      <c r="A66" s="11" t="s">
        <v>27</v>
      </c>
      <c r="B66" s="12" t="str">
        <f>"202302018020"</f>
        <v>202302018020</v>
      </c>
      <c r="C66" s="12" t="str">
        <f>"018"</f>
        <v>018</v>
      </c>
      <c r="D66" s="12" t="str">
        <f>"020"</f>
        <v>020</v>
      </c>
      <c r="E66" s="13">
        <v>106.1</v>
      </c>
      <c r="F66" s="13"/>
      <c r="G66" s="14">
        <v>115</v>
      </c>
      <c r="H66" s="14"/>
      <c r="I66" s="14">
        <f t="shared" si="1"/>
        <v>221.1</v>
      </c>
    </row>
    <row r="67" spans="1:9">
      <c r="A67" s="11" t="s">
        <v>27</v>
      </c>
      <c r="B67" s="12" t="str">
        <f>"202302017005"</f>
        <v>202302017005</v>
      </c>
      <c r="C67" s="12" t="str">
        <f>"017"</f>
        <v>017</v>
      </c>
      <c r="D67" s="12" t="str">
        <f>"005"</f>
        <v>005</v>
      </c>
      <c r="E67" s="13">
        <v>100.2</v>
      </c>
      <c r="F67" s="13"/>
      <c r="G67" s="14">
        <v>119</v>
      </c>
      <c r="H67" s="14"/>
      <c r="I67" s="14">
        <f t="shared" si="1"/>
        <v>219.2</v>
      </c>
    </row>
    <row r="68" spans="1:9">
      <c r="A68" s="11" t="s">
        <v>27</v>
      </c>
      <c r="B68" s="12" t="str">
        <f>"202302020004"</f>
        <v>202302020004</v>
      </c>
      <c r="C68" s="12" t="str">
        <f>"020"</f>
        <v>020</v>
      </c>
      <c r="D68" s="12" t="str">
        <f>"004"</f>
        <v>004</v>
      </c>
      <c r="E68" s="15">
        <v>99.8</v>
      </c>
      <c r="F68" s="15"/>
      <c r="G68" s="14">
        <v>115.5</v>
      </c>
      <c r="H68" s="14"/>
      <c r="I68" s="14">
        <f t="shared" ref="I68:I93" si="13">E68+G68</f>
        <v>215.3</v>
      </c>
    </row>
    <row r="69" spans="1:9">
      <c r="A69" s="11" t="s">
        <v>27</v>
      </c>
      <c r="B69" s="12" t="str">
        <f>"202302026027"</f>
        <v>202302026027</v>
      </c>
      <c r="C69" s="12" t="str">
        <f>"026"</f>
        <v>026</v>
      </c>
      <c r="D69" s="12" t="str">
        <f>"027"</f>
        <v>027</v>
      </c>
      <c r="E69" s="13">
        <v>101.8</v>
      </c>
      <c r="F69" s="13"/>
      <c r="G69" s="14">
        <v>113.5</v>
      </c>
      <c r="H69" s="14"/>
      <c r="I69" s="14">
        <f t="shared" si="13"/>
        <v>215.3</v>
      </c>
    </row>
    <row r="70" spans="1:9">
      <c r="A70" s="11" t="s">
        <v>27</v>
      </c>
      <c r="B70" s="12" t="str">
        <f>"202302020021"</f>
        <v>202302020021</v>
      </c>
      <c r="C70" s="12" t="str">
        <f>"020"</f>
        <v>020</v>
      </c>
      <c r="D70" s="12" t="str">
        <f>"021"</f>
        <v>021</v>
      </c>
      <c r="E70" s="13">
        <v>105</v>
      </c>
      <c r="F70" s="13"/>
      <c r="G70" s="14">
        <v>110</v>
      </c>
      <c r="H70" s="14"/>
      <c r="I70" s="14">
        <f t="shared" si="13"/>
        <v>215</v>
      </c>
    </row>
    <row r="71" spans="1:9">
      <c r="A71" s="11" t="s">
        <v>27</v>
      </c>
      <c r="B71" s="12" t="str">
        <f>"202302027015"</f>
        <v>202302027015</v>
      </c>
      <c r="C71" s="12" t="str">
        <f>"027"</f>
        <v>027</v>
      </c>
      <c r="D71" s="12" t="str">
        <f>"015"</f>
        <v>015</v>
      </c>
      <c r="E71" s="13">
        <v>94.8</v>
      </c>
      <c r="F71" s="13"/>
      <c r="G71" s="14">
        <v>117.5</v>
      </c>
      <c r="H71" s="14"/>
      <c r="I71" s="14">
        <f t="shared" si="13"/>
        <v>212.3</v>
      </c>
    </row>
    <row r="72" spans="1:9">
      <c r="A72" s="11" t="s">
        <v>27</v>
      </c>
      <c r="B72" s="12" t="str">
        <f>"202302025027"</f>
        <v>202302025027</v>
      </c>
      <c r="C72" s="12" t="str">
        <f>"025"</f>
        <v>025</v>
      </c>
      <c r="D72" s="12" t="str">
        <f>"027"</f>
        <v>027</v>
      </c>
      <c r="E72" s="13">
        <v>98</v>
      </c>
      <c r="F72" s="13"/>
      <c r="G72" s="14">
        <v>114</v>
      </c>
      <c r="H72" s="14"/>
      <c r="I72" s="14">
        <f t="shared" si="13"/>
        <v>212</v>
      </c>
    </row>
    <row r="73" spans="1:9">
      <c r="A73" s="11" t="s">
        <v>27</v>
      </c>
      <c r="B73" s="12" t="str">
        <f>"202302022018"</f>
        <v>202302022018</v>
      </c>
      <c r="C73" s="12" t="str">
        <f>"022"</f>
        <v>022</v>
      </c>
      <c r="D73" s="12" t="str">
        <f>"018"</f>
        <v>018</v>
      </c>
      <c r="E73" s="13">
        <v>98.9</v>
      </c>
      <c r="F73" s="13"/>
      <c r="G73" s="14">
        <v>112.5</v>
      </c>
      <c r="H73" s="14"/>
      <c r="I73" s="14">
        <f t="shared" si="13"/>
        <v>211.4</v>
      </c>
    </row>
    <row r="74" spans="1:9">
      <c r="A74" s="11" t="s">
        <v>27</v>
      </c>
      <c r="B74" s="12" t="str">
        <f>"202302025014"</f>
        <v>202302025014</v>
      </c>
      <c r="C74" s="12" t="str">
        <f>"025"</f>
        <v>025</v>
      </c>
      <c r="D74" s="12" t="str">
        <f>"014"</f>
        <v>014</v>
      </c>
      <c r="E74" s="13">
        <v>104.6</v>
      </c>
      <c r="F74" s="13"/>
      <c r="G74" s="14">
        <v>106</v>
      </c>
      <c r="H74" s="14"/>
      <c r="I74" s="14">
        <f t="shared" si="13"/>
        <v>210.6</v>
      </c>
    </row>
    <row r="75" spans="1:9">
      <c r="A75" s="11" t="s">
        <v>27</v>
      </c>
      <c r="B75" s="12" t="str">
        <f>"202302018023"</f>
        <v>202302018023</v>
      </c>
      <c r="C75" s="12" t="str">
        <f>"018"</f>
        <v>018</v>
      </c>
      <c r="D75" s="12" t="str">
        <f>"023"</f>
        <v>023</v>
      </c>
      <c r="E75" s="13">
        <v>104.7</v>
      </c>
      <c r="F75" s="13"/>
      <c r="G75" s="14">
        <v>105.5</v>
      </c>
      <c r="H75" s="14"/>
      <c r="I75" s="14">
        <f t="shared" si="13"/>
        <v>210.2</v>
      </c>
    </row>
    <row r="76" spans="1:9">
      <c r="A76" s="11" t="s">
        <v>27</v>
      </c>
      <c r="B76" s="12" t="str">
        <f>"202302026025"</f>
        <v>202302026025</v>
      </c>
      <c r="C76" s="12" t="str">
        <f>"026"</f>
        <v>026</v>
      </c>
      <c r="D76" s="12" t="str">
        <f>"025"</f>
        <v>025</v>
      </c>
      <c r="E76" s="13">
        <v>97.6</v>
      </c>
      <c r="F76" s="13"/>
      <c r="G76" s="14">
        <v>112.5</v>
      </c>
      <c r="H76" s="14"/>
      <c r="I76" s="14">
        <f t="shared" si="13"/>
        <v>210.1</v>
      </c>
    </row>
    <row r="77" spans="1:9">
      <c r="A77" s="11" t="s">
        <v>27</v>
      </c>
      <c r="B77" s="12" t="str">
        <f>"202302024022"</f>
        <v>202302024022</v>
      </c>
      <c r="C77" s="12" t="str">
        <f>"024"</f>
        <v>024</v>
      </c>
      <c r="D77" s="12" t="str">
        <f>"022"</f>
        <v>022</v>
      </c>
      <c r="E77" s="13">
        <v>98</v>
      </c>
      <c r="F77" s="13"/>
      <c r="G77" s="14">
        <v>112</v>
      </c>
      <c r="H77" s="14"/>
      <c r="I77" s="14">
        <f t="shared" si="13"/>
        <v>210</v>
      </c>
    </row>
    <row r="78" spans="1:9">
      <c r="A78" s="11" t="s">
        <v>27</v>
      </c>
      <c r="B78" s="12" t="str">
        <f>"202302024030"</f>
        <v>202302024030</v>
      </c>
      <c r="C78" s="12" t="str">
        <f>"024"</f>
        <v>024</v>
      </c>
      <c r="D78" s="12" t="str">
        <f>"030"</f>
        <v>030</v>
      </c>
      <c r="E78" s="13">
        <v>99.5</v>
      </c>
      <c r="F78" s="13"/>
      <c r="G78" s="14">
        <v>109.5</v>
      </c>
      <c r="H78" s="14"/>
      <c r="I78" s="14">
        <f t="shared" si="13"/>
        <v>209</v>
      </c>
    </row>
    <row r="79" spans="1:9">
      <c r="A79" s="11" t="s">
        <v>27</v>
      </c>
      <c r="B79" s="12" t="str">
        <f>"202302017004"</f>
        <v>202302017004</v>
      </c>
      <c r="C79" s="12" t="str">
        <f>"017"</f>
        <v>017</v>
      </c>
      <c r="D79" s="12" t="str">
        <f>"004"</f>
        <v>004</v>
      </c>
      <c r="E79" s="13">
        <v>102.9</v>
      </c>
      <c r="F79" s="13"/>
      <c r="G79" s="14">
        <v>106</v>
      </c>
      <c r="H79" s="14"/>
      <c r="I79" s="14">
        <f t="shared" si="13"/>
        <v>208.9</v>
      </c>
    </row>
    <row r="80" spans="1:9">
      <c r="A80" s="11" t="s">
        <v>27</v>
      </c>
      <c r="B80" s="12" t="str">
        <f>"202302023009"</f>
        <v>202302023009</v>
      </c>
      <c r="C80" s="12" t="str">
        <f>"023"</f>
        <v>023</v>
      </c>
      <c r="D80" s="12" t="str">
        <f>"009"</f>
        <v>009</v>
      </c>
      <c r="E80" s="13">
        <v>94.7</v>
      </c>
      <c r="F80" s="13"/>
      <c r="G80" s="14">
        <v>114</v>
      </c>
      <c r="H80" s="14"/>
      <c r="I80" s="14">
        <f t="shared" si="13"/>
        <v>208.7</v>
      </c>
    </row>
    <row r="81" spans="1:9">
      <c r="A81" s="11" t="s">
        <v>27</v>
      </c>
      <c r="B81" s="12" t="str">
        <f>"202302026030"</f>
        <v>202302026030</v>
      </c>
      <c r="C81" s="12" t="str">
        <f>"026"</f>
        <v>026</v>
      </c>
      <c r="D81" s="12" t="str">
        <f>"030"</f>
        <v>030</v>
      </c>
      <c r="E81" s="13">
        <v>98.5</v>
      </c>
      <c r="F81" s="13"/>
      <c r="G81" s="14">
        <v>109.5</v>
      </c>
      <c r="H81" s="14"/>
      <c r="I81" s="14">
        <f t="shared" si="13"/>
        <v>208</v>
      </c>
    </row>
    <row r="82" spans="1:9">
      <c r="A82" s="11" t="s">
        <v>27</v>
      </c>
      <c r="B82" s="12" t="str">
        <f>"202302028017"</f>
        <v>202302028017</v>
      </c>
      <c r="C82" s="12" t="str">
        <f>"028"</f>
        <v>028</v>
      </c>
      <c r="D82" s="12" t="str">
        <f>"017"</f>
        <v>017</v>
      </c>
      <c r="E82" s="13">
        <v>92.1</v>
      </c>
      <c r="F82" s="13"/>
      <c r="G82" s="14">
        <v>115.5</v>
      </c>
      <c r="H82" s="14"/>
      <c r="I82" s="14">
        <f t="shared" si="13"/>
        <v>207.6</v>
      </c>
    </row>
    <row r="83" spans="1:9">
      <c r="A83" s="11" t="s">
        <v>27</v>
      </c>
      <c r="B83" s="12" t="str">
        <f>"202302025016"</f>
        <v>202302025016</v>
      </c>
      <c r="C83" s="12" t="str">
        <f>"025"</f>
        <v>025</v>
      </c>
      <c r="D83" s="12" t="str">
        <f>"016"</f>
        <v>016</v>
      </c>
      <c r="E83" s="13">
        <v>101.8</v>
      </c>
      <c r="F83" s="13"/>
      <c r="G83" s="14">
        <v>105.5</v>
      </c>
      <c r="H83" s="14"/>
      <c r="I83" s="14">
        <f t="shared" si="13"/>
        <v>207.3</v>
      </c>
    </row>
    <row r="84" spans="1:9">
      <c r="A84" s="11" t="s">
        <v>27</v>
      </c>
      <c r="B84" s="12" t="str">
        <f>"202302024001"</f>
        <v>202302024001</v>
      </c>
      <c r="C84" s="12" t="str">
        <f t="shared" ref="C84:C86" si="14">"024"</f>
        <v>024</v>
      </c>
      <c r="D84" s="12" t="str">
        <f>"001"</f>
        <v>001</v>
      </c>
      <c r="E84" s="13">
        <v>103.8</v>
      </c>
      <c r="F84" s="13"/>
      <c r="G84" s="14">
        <v>103</v>
      </c>
      <c r="H84" s="14"/>
      <c r="I84" s="14">
        <f t="shared" si="13"/>
        <v>206.8</v>
      </c>
    </row>
    <row r="85" spans="1:9">
      <c r="A85" s="11" t="s">
        <v>27</v>
      </c>
      <c r="B85" s="12" t="str">
        <f>"202302024028"</f>
        <v>202302024028</v>
      </c>
      <c r="C85" s="12" t="str">
        <f t="shared" si="14"/>
        <v>024</v>
      </c>
      <c r="D85" s="12" t="str">
        <f>"028"</f>
        <v>028</v>
      </c>
      <c r="E85" s="13">
        <v>101.1</v>
      </c>
      <c r="F85" s="13"/>
      <c r="G85" s="14">
        <v>105.5</v>
      </c>
      <c r="H85" s="14"/>
      <c r="I85" s="14">
        <f t="shared" si="13"/>
        <v>206.6</v>
      </c>
    </row>
    <row r="86" spans="1:9">
      <c r="A86" s="11" t="s">
        <v>27</v>
      </c>
      <c r="B86" s="12" t="str">
        <f>"202302024004"</f>
        <v>202302024004</v>
      </c>
      <c r="C86" s="12" t="str">
        <f t="shared" si="14"/>
        <v>024</v>
      </c>
      <c r="D86" s="12" t="str">
        <f>"004"</f>
        <v>004</v>
      </c>
      <c r="E86" s="13">
        <v>107.9</v>
      </c>
      <c r="F86" s="13"/>
      <c r="G86" s="14">
        <v>98.5</v>
      </c>
      <c r="H86" s="14"/>
      <c r="I86" s="14">
        <f t="shared" si="13"/>
        <v>206.4</v>
      </c>
    </row>
    <row r="87" spans="1:9">
      <c r="A87" s="11" t="s">
        <v>27</v>
      </c>
      <c r="B87" s="12" t="str">
        <f>"202302018019"</f>
        <v>202302018019</v>
      </c>
      <c r="C87" s="12" t="str">
        <f>"018"</f>
        <v>018</v>
      </c>
      <c r="D87" s="12" t="str">
        <f>"019"</f>
        <v>019</v>
      </c>
      <c r="E87" s="13">
        <v>95.3</v>
      </c>
      <c r="F87" s="13"/>
      <c r="G87" s="14">
        <v>111</v>
      </c>
      <c r="H87" s="14"/>
      <c r="I87" s="14">
        <f t="shared" si="13"/>
        <v>206.3</v>
      </c>
    </row>
    <row r="88" spans="1:9">
      <c r="A88" s="11" t="s">
        <v>27</v>
      </c>
      <c r="B88" s="12" t="str">
        <f>"202302020018"</f>
        <v>202302020018</v>
      </c>
      <c r="C88" s="12" t="str">
        <f>"020"</f>
        <v>020</v>
      </c>
      <c r="D88" s="12" t="str">
        <f>"018"</f>
        <v>018</v>
      </c>
      <c r="E88" s="13">
        <v>98</v>
      </c>
      <c r="F88" s="13"/>
      <c r="G88" s="14">
        <v>107.5</v>
      </c>
      <c r="H88" s="14"/>
      <c r="I88" s="14">
        <f t="shared" si="13"/>
        <v>205.5</v>
      </c>
    </row>
    <row r="89" spans="1:9">
      <c r="A89" s="11" t="s">
        <v>27</v>
      </c>
      <c r="B89" s="12" t="str">
        <f>"202302022025"</f>
        <v>202302022025</v>
      </c>
      <c r="C89" s="12" t="str">
        <f>"022"</f>
        <v>022</v>
      </c>
      <c r="D89" s="12" t="str">
        <f>"025"</f>
        <v>025</v>
      </c>
      <c r="E89" s="13">
        <v>94.8</v>
      </c>
      <c r="F89" s="13"/>
      <c r="G89" s="14">
        <v>110.5</v>
      </c>
      <c r="H89" s="14"/>
      <c r="I89" s="14">
        <f t="shared" si="13"/>
        <v>205.3</v>
      </c>
    </row>
    <row r="90" spans="1:9">
      <c r="A90" s="11" t="s">
        <v>27</v>
      </c>
      <c r="B90" s="12" t="str">
        <f>"202302025005"</f>
        <v>202302025005</v>
      </c>
      <c r="C90" s="12" t="str">
        <f>"025"</f>
        <v>025</v>
      </c>
      <c r="D90" s="12" t="str">
        <f>"005"</f>
        <v>005</v>
      </c>
      <c r="E90" s="13">
        <v>94.4</v>
      </c>
      <c r="F90" s="13"/>
      <c r="G90" s="14">
        <v>110.5</v>
      </c>
      <c r="H90" s="14"/>
      <c r="I90" s="14">
        <f t="shared" si="13"/>
        <v>204.9</v>
      </c>
    </row>
    <row r="91" spans="1:9">
      <c r="A91" s="11" t="s">
        <v>27</v>
      </c>
      <c r="B91" s="12" t="str">
        <f>"202302026018"</f>
        <v>202302026018</v>
      </c>
      <c r="C91" s="12" t="str">
        <f>"026"</f>
        <v>026</v>
      </c>
      <c r="D91" s="12" t="str">
        <f>"018"</f>
        <v>018</v>
      </c>
      <c r="E91" s="13">
        <v>100.4</v>
      </c>
      <c r="F91" s="13"/>
      <c r="G91" s="14">
        <v>104.5</v>
      </c>
      <c r="H91" s="14"/>
      <c r="I91" s="14">
        <f t="shared" si="13"/>
        <v>204.9</v>
      </c>
    </row>
    <row r="92" spans="1:9">
      <c r="A92" s="11" t="s">
        <v>27</v>
      </c>
      <c r="B92" s="12" t="str">
        <f>"202302018015"</f>
        <v>202302018015</v>
      </c>
      <c r="C92" s="12" t="str">
        <f>"018"</f>
        <v>018</v>
      </c>
      <c r="D92" s="12" t="str">
        <f>"015"</f>
        <v>015</v>
      </c>
      <c r="E92" s="13">
        <v>92.1</v>
      </c>
      <c r="F92" s="13"/>
      <c r="G92" s="14">
        <v>112.5</v>
      </c>
      <c r="H92" s="14"/>
      <c r="I92" s="14">
        <f t="shared" si="13"/>
        <v>204.6</v>
      </c>
    </row>
    <row r="93" spans="1:9">
      <c r="A93" s="11" t="s">
        <v>27</v>
      </c>
      <c r="B93" s="12" t="str">
        <f>"202302026017"</f>
        <v>202302026017</v>
      </c>
      <c r="C93" s="12" t="str">
        <f>"026"</f>
        <v>026</v>
      </c>
      <c r="D93" s="12" t="str">
        <f>"017"</f>
        <v>017</v>
      </c>
      <c r="E93" s="13">
        <v>103.1</v>
      </c>
      <c r="F93" s="13"/>
      <c r="G93" s="14">
        <v>101.5</v>
      </c>
      <c r="H93" s="14"/>
      <c r="I93" s="14">
        <f t="shared" si="13"/>
        <v>204.6</v>
      </c>
    </row>
    <row r="1045638" s="2" customFormat="1" ht="13.5" spans="1:6">
      <c r="A1045638" s="16"/>
      <c r="B1045638" s="17"/>
      <c r="C1045638" s="17"/>
      <c r="D1045638" s="17"/>
      <c r="E1045638" s="18"/>
      <c r="F1045638" s="18"/>
    </row>
    <row r="1045639" s="2" customFormat="1" ht="13.5" spans="1:6">
      <c r="A1045639" s="16"/>
      <c r="B1045639" s="17"/>
      <c r="C1045639" s="17"/>
      <c r="D1045639" s="17"/>
      <c r="E1045639" s="18"/>
      <c r="F1045639" s="18"/>
    </row>
    <row r="1045640" s="2" customFormat="1" ht="13.5" spans="1:6">
      <c r="A1045640" s="16"/>
      <c r="B1045640" s="17"/>
      <c r="C1045640" s="17"/>
      <c r="D1045640" s="17"/>
      <c r="E1045640" s="18"/>
      <c r="F1045640" s="18"/>
    </row>
    <row r="1045641" s="2" customFormat="1" ht="13.5" spans="1:6">
      <c r="A1045641" s="16"/>
      <c r="B1045641" s="17"/>
      <c r="C1045641" s="17"/>
      <c r="D1045641" s="17"/>
      <c r="E1045641" s="18"/>
      <c r="F1045641" s="18"/>
    </row>
    <row r="1045642" s="2" customFormat="1" ht="13.5" spans="1:6">
      <c r="A1045642" s="16"/>
      <c r="B1045642" s="17"/>
      <c r="C1045642" s="17"/>
      <c r="D1045642" s="17"/>
      <c r="E1045642" s="18"/>
      <c r="F1045642" s="18"/>
    </row>
    <row r="1045643" s="2" customFormat="1" ht="13.5" spans="1:6">
      <c r="A1045643" s="16"/>
      <c r="B1045643" s="17"/>
      <c r="C1045643" s="17"/>
      <c r="D1045643" s="17"/>
      <c r="E1045643" s="18"/>
      <c r="F1045643" s="18"/>
    </row>
    <row r="1045644" s="2" customFormat="1" ht="13.5" spans="1:6">
      <c r="A1045644" s="16"/>
      <c r="B1045644" s="17"/>
      <c r="C1045644" s="17"/>
      <c r="D1045644" s="17"/>
      <c r="E1045644" s="18"/>
      <c r="F1045644" s="18"/>
    </row>
    <row r="1045645" s="2" customFormat="1" ht="13.5" spans="1:6">
      <c r="A1045645" s="16"/>
      <c r="B1045645" s="17"/>
      <c r="C1045645" s="17"/>
      <c r="D1045645" s="17"/>
      <c r="E1045645" s="18"/>
      <c r="F1045645" s="18"/>
    </row>
    <row r="1045646" s="2" customFormat="1" ht="13.5" spans="1:6">
      <c r="A1045646" s="16"/>
      <c r="B1045646" s="17"/>
      <c r="C1045646" s="17"/>
      <c r="D1045646" s="17"/>
      <c r="E1045646" s="18"/>
      <c r="F1045646" s="18"/>
    </row>
    <row r="1045647" s="2" customFormat="1" ht="13.5" spans="1:6">
      <c r="A1045647" s="16"/>
      <c r="B1045647" s="17"/>
      <c r="C1045647" s="17"/>
      <c r="D1045647" s="17"/>
      <c r="E1045647" s="18"/>
      <c r="F1045647" s="18"/>
    </row>
    <row r="1045648" s="2" customFormat="1" ht="13.5" spans="1:6">
      <c r="A1045648" s="16"/>
      <c r="B1045648" s="17"/>
      <c r="C1045648" s="17"/>
      <c r="D1045648" s="17"/>
      <c r="E1045648" s="18"/>
      <c r="F1045648" s="18"/>
    </row>
    <row r="1045649" s="2" customFormat="1" ht="13.5" spans="1:6">
      <c r="A1045649" s="16"/>
      <c r="B1045649" s="17"/>
      <c r="C1045649" s="17"/>
      <c r="D1045649" s="17"/>
      <c r="E1045649" s="18"/>
      <c r="F1045649" s="18"/>
    </row>
    <row r="1045650" s="2" customFormat="1" ht="13.5" spans="1:6">
      <c r="A1045650" s="16"/>
      <c r="B1045650" s="17"/>
      <c r="C1045650" s="17"/>
      <c r="D1045650" s="17"/>
      <c r="E1045650" s="18"/>
      <c r="F1045650" s="18"/>
    </row>
    <row r="1045651" s="2" customFormat="1" ht="13.5" spans="1:6">
      <c r="A1045651" s="16"/>
      <c r="B1045651" s="17"/>
      <c r="C1045651" s="17"/>
      <c r="D1045651" s="17"/>
      <c r="E1045651" s="18"/>
      <c r="F1045651" s="18"/>
    </row>
    <row r="1045652" s="2" customFormat="1" ht="13.5" spans="1:6">
      <c r="A1045652" s="16"/>
      <c r="B1045652" s="17"/>
      <c r="C1045652" s="17"/>
      <c r="D1045652" s="17"/>
      <c r="E1045652" s="18"/>
      <c r="F1045652" s="18"/>
    </row>
    <row r="1045653" s="2" customFormat="1" ht="13.5" spans="1:6">
      <c r="A1045653" s="16"/>
      <c r="B1045653" s="17"/>
      <c r="C1045653" s="17"/>
      <c r="D1045653" s="17"/>
      <c r="E1045653" s="18"/>
      <c r="F1045653" s="18"/>
    </row>
    <row r="1045654" s="2" customFormat="1" ht="13.5" spans="1:6">
      <c r="A1045654" s="16"/>
      <c r="B1045654" s="17"/>
      <c r="C1045654" s="17"/>
      <c r="D1045654" s="17"/>
      <c r="E1045654" s="18"/>
      <c r="F1045654" s="18"/>
    </row>
    <row r="1045655" s="2" customFormat="1" ht="13.5" spans="1:6">
      <c r="A1045655" s="16"/>
      <c r="B1045655" s="17"/>
      <c r="C1045655" s="17"/>
      <c r="D1045655" s="17"/>
      <c r="E1045655" s="18"/>
      <c r="F1045655" s="18"/>
    </row>
    <row r="1045656" s="2" customFormat="1" ht="13.5" spans="1:6">
      <c r="A1045656" s="16"/>
      <c r="B1045656" s="17"/>
      <c r="C1045656" s="17"/>
      <c r="D1045656" s="17"/>
      <c r="E1045656" s="18"/>
      <c r="F1045656" s="18"/>
    </row>
    <row r="1045657" s="2" customFormat="1" ht="13.5" spans="1:6">
      <c r="A1045657" s="16"/>
      <c r="B1045657" s="17"/>
      <c r="C1045657" s="17"/>
      <c r="D1045657" s="17"/>
      <c r="E1045657" s="18"/>
      <c r="F1045657" s="18"/>
    </row>
    <row r="1045658" s="2" customFormat="1" ht="13.5" spans="1:6">
      <c r="A1045658" s="16"/>
      <c r="B1045658" s="17"/>
      <c r="C1045658" s="17"/>
      <c r="D1045658" s="17"/>
      <c r="E1045658" s="18"/>
      <c r="F1045658" s="18"/>
    </row>
    <row r="1045659" s="2" customFormat="1" ht="13.5" spans="1:6">
      <c r="A1045659" s="16"/>
      <c r="B1045659" s="17"/>
      <c r="C1045659" s="17"/>
      <c r="D1045659" s="17"/>
      <c r="E1045659" s="18"/>
      <c r="F1045659" s="18"/>
    </row>
    <row r="1045660" s="2" customFormat="1" ht="13.5" spans="1:6">
      <c r="A1045660" s="16"/>
      <c r="B1045660" s="17"/>
      <c r="C1045660" s="17"/>
      <c r="D1045660" s="17"/>
      <c r="E1045660" s="18"/>
      <c r="F1045660" s="18"/>
    </row>
    <row r="1045661" s="2" customFormat="1" ht="13.5" spans="1:6">
      <c r="A1045661" s="16"/>
      <c r="B1045661" s="17"/>
      <c r="C1045661" s="17"/>
      <c r="D1045661" s="17"/>
      <c r="E1045661" s="18"/>
      <c r="F1045661" s="18"/>
    </row>
    <row r="1045662" s="2" customFormat="1" ht="13.5" spans="1:6">
      <c r="A1045662" s="16"/>
      <c r="B1045662" s="17"/>
      <c r="C1045662" s="17"/>
      <c r="D1045662" s="17"/>
      <c r="E1045662" s="18"/>
      <c r="F1045662" s="18"/>
    </row>
    <row r="1045663" s="2" customFormat="1" ht="13.5" spans="1:6">
      <c r="A1045663" s="16"/>
      <c r="B1045663" s="17"/>
      <c r="C1045663" s="17"/>
      <c r="D1045663" s="17"/>
      <c r="E1045663" s="18"/>
      <c r="F1045663" s="18"/>
    </row>
    <row r="1045664" s="2" customFormat="1" ht="13.5" spans="1:6">
      <c r="A1045664" s="16"/>
      <c r="B1045664" s="17"/>
      <c r="C1045664" s="17"/>
      <c r="D1045664" s="17"/>
      <c r="E1045664" s="18"/>
      <c r="F1045664" s="18"/>
    </row>
    <row r="1045665" s="2" customFormat="1" ht="13.5" spans="1:6">
      <c r="A1045665" s="16"/>
      <c r="B1045665" s="17"/>
      <c r="C1045665" s="17"/>
      <c r="D1045665" s="17"/>
      <c r="E1045665" s="18"/>
      <c r="F1045665" s="18"/>
    </row>
    <row r="1045666" s="2" customFormat="1" ht="13.5" spans="1:6">
      <c r="A1045666" s="16"/>
      <c r="B1045666" s="17"/>
      <c r="C1045666" s="17"/>
      <c r="D1045666" s="17"/>
      <c r="E1045666" s="18"/>
      <c r="F1045666" s="18"/>
    </row>
    <row r="1045667" s="2" customFormat="1" ht="13.5" spans="1:6">
      <c r="A1045667" s="16"/>
      <c r="B1045667" s="17"/>
      <c r="C1045667" s="17"/>
      <c r="D1045667" s="17"/>
      <c r="E1045667" s="18"/>
      <c r="F1045667" s="18"/>
    </row>
    <row r="1045668" s="2" customFormat="1" ht="13.5" spans="1:6">
      <c r="A1045668" s="16"/>
      <c r="B1045668" s="17"/>
      <c r="C1045668" s="17"/>
      <c r="D1045668" s="17"/>
      <c r="E1045668" s="18"/>
      <c r="F1045668" s="18"/>
    </row>
    <row r="1045669" s="2" customFormat="1" ht="13.5" spans="1:6">
      <c r="A1045669" s="16"/>
      <c r="B1045669" s="17"/>
      <c r="C1045669" s="17"/>
      <c r="D1045669" s="17"/>
      <c r="E1045669" s="18"/>
      <c r="F1045669" s="18"/>
    </row>
    <row r="1045670" s="2" customFormat="1" ht="13.5" spans="1:6">
      <c r="A1045670" s="16"/>
      <c r="B1045670" s="17"/>
      <c r="C1045670" s="17"/>
      <c r="D1045670" s="17"/>
      <c r="E1045670" s="18"/>
      <c r="F1045670" s="18"/>
    </row>
    <row r="1045671" s="2" customFormat="1" ht="13.5" spans="1:6">
      <c r="A1045671" s="16"/>
      <c r="B1045671" s="17"/>
      <c r="C1045671" s="17"/>
      <c r="D1045671" s="17"/>
      <c r="E1045671" s="18"/>
      <c r="F1045671" s="18"/>
    </row>
    <row r="1045672" s="2" customFormat="1" ht="13.5" spans="1:6">
      <c r="A1045672" s="16"/>
      <c r="B1045672" s="17"/>
      <c r="C1045672" s="17"/>
      <c r="D1045672" s="17"/>
      <c r="E1045672" s="18"/>
      <c r="F1045672" s="18"/>
    </row>
    <row r="1045673" s="2" customFormat="1" ht="13.5" spans="1:6">
      <c r="A1045673" s="16"/>
      <c r="B1045673" s="17"/>
      <c r="C1045673" s="17"/>
      <c r="D1045673" s="17"/>
      <c r="E1045673" s="18"/>
      <c r="F1045673" s="18"/>
    </row>
    <row r="1045674" s="2" customFormat="1" ht="13.5" spans="1:6">
      <c r="A1045674" s="16"/>
      <c r="B1045674" s="17"/>
      <c r="C1045674" s="17"/>
      <c r="D1045674" s="17"/>
      <c r="E1045674" s="18"/>
      <c r="F1045674" s="18"/>
    </row>
    <row r="1045675" s="2" customFormat="1" ht="13.5" spans="1:6">
      <c r="A1045675" s="16"/>
      <c r="B1045675" s="17"/>
      <c r="C1045675" s="17"/>
      <c r="D1045675" s="17"/>
      <c r="E1045675" s="18"/>
      <c r="F1045675" s="18"/>
    </row>
    <row r="1045676" s="2" customFormat="1" ht="13.5" spans="1:6">
      <c r="A1045676" s="16"/>
      <c r="B1045676" s="17"/>
      <c r="C1045676" s="17"/>
      <c r="D1045676" s="17"/>
      <c r="E1045676" s="18"/>
      <c r="F1045676" s="18"/>
    </row>
    <row r="1045677" s="2" customFormat="1" ht="13.5" spans="1:6">
      <c r="A1045677" s="16"/>
      <c r="B1045677" s="17"/>
      <c r="C1045677" s="17"/>
      <c r="D1045677" s="17"/>
      <c r="E1045677" s="18"/>
      <c r="F1045677" s="18"/>
    </row>
    <row r="1045678" s="2" customFormat="1" ht="13.5" spans="1:6">
      <c r="A1045678" s="16"/>
      <c r="B1045678" s="17"/>
      <c r="C1045678" s="17"/>
      <c r="D1045678" s="17"/>
      <c r="E1045678" s="18"/>
      <c r="F1045678" s="18"/>
    </row>
    <row r="1045679" s="2" customFormat="1" ht="13.5" spans="1:6">
      <c r="A1045679" s="16"/>
      <c r="B1045679" s="17"/>
      <c r="C1045679" s="17"/>
      <c r="D1045679" s="17"/>
      <c r="E1045679" s="18"/>
      <c r="F1045679" s="18"/>
    </row>
    <row r="1045680" s="2" customFormat="1" ht="13.5" spans="1:6">
      <c r="A1045680" s="16"/>
      <c r="B1045680" s="17"/>
      <c r="C1045680" s="17"/>
      <c r="D1045680" s="17"/>
      <c r="E1045680" s="18"/>
      <c r="F1045680" s="18"/>
    </row>
    <row r="1045681" s="2" customFormat="1" ht="13.5" spans="1:6">
      <c r="A1045681" s="16"/>
      <c r="B1045681" s="17"/>
      <c r="C1045681" s="17"/>
      <c r="D1045681" s="17"/>
      <c r="E1045681" s="18"/>
      <c r="F1045681" s="18"/>
    </row>
    <row r="1045682" s="2" customFormat="1" ht="13.5" spans="1:6">
      <c r="A1045682" s="16"/>
      <c r="B1045682" s="17"/>
      <c r="C1045682" s="17"/>
      <c r="D1045682" s="17"/>
      <c r="E1045682" s="18"/>
      <c r="F1045682" s="18"/>
    </row>
    <row r="1045683" s="2" customFormat="1" ht="13.5" spans="1:6">
      <c r="A1045683" s="16"/>
      <c r="B1045683" s="17"/>
      <c r="C1045683" s="17"/>
      <c r="D1045683" s="17"/>
      <c r="E1045683" s="18"/>
      <c r="F1045683" s="18"/>
    </row>
    <row r="1045684" s="2" customFormat="1" ht="13.5" spans="1:6">
      <c r="A1045684" s="16"/>
      <c r="B1045684" s="17"/>
      <c r="C1045684" s="17"/>
      <c r="D1045684" s="17"/>
      <c r="E1045684" s="18"/>
      <c r="F1045684" s="18"/>
    </row>
    <row r="1045685" s="2" customFormat="1" ht="13.5" spans="1:6">
      <c r="A1045685" s="16"/>
      <c r="B1045685" s="17"/>
      <c r="C1045685" s="17"/>
      <c r="D1045685" s="17"/>
      <c r="E1045685" s="18"/>
      <c r="F1045685" s="18"/>
    </row>
    <row r="1045686" s="2" customFormat="1" ht="13.5" spans="1:6">
      <c r="A1045686" s="16"/>
      <c r="B1045686" s="17"/>
      <c r="C1045686" s="17"/>
      <c r="D1045686" s="17"/>
      <c r="E1045686" s="18"/>
      <c r="F1045686" s="18"/>
    </row>
    <row r="1045687" s="2" customFormat="1" ht="13.5" spans="1:6">
      <c r="A1045687" s="16"/>
      <c r="B1045687" s="17"/>
      <c r="C1045687" s="17"/>
      <c r="D1045687" s="17"/>
      <c r="E1045687" s="18"/>
      <c r="F1045687" s="18"/>
    </row>
    <row r="1045688" s="2" customFormat="1" ht="13.5" spans="1:6">
      <c r="A1045688" s="16"/>
      <c r="B1045688" s="17"/>
      <c r="C1045688" s="17"/>
      <c r="D1045688" s="17"/>
      <c r="E1045688" s="18"/>
      <c r="F1045688" s="18"/>
    </row>
    <row r="1045689" s="2" customFormat="1" ht="13.5" spans="1:6">
      <c r="A1045689" s="16"/>
      <c r="B1045689" s="17"/>
      <c r="C1045689" s="17"/>
      <c r="D1045689" s="17"/>
      <c r="E1045689" s="18"/>
      <c r="F1045689" s="18"/>
    </row>
    <row r="1045690" s="2" customFormat="1" ht="13.5" spans="1:6">
      <c r="A1045690" s="16"/>
      <c r="B1045690" s="17"/>
      <c r="C1045690" s="17"/>
      <c r="D1045690" s="17"/>
      <c r="E1045690" s="18"/>
      <c r="F1045690" s="18"/>
    </row>
    <row r="1045691" s="2" customFormat="1" ht="13.5" spans="1:6">
      <c r="A1045691" s="16"/>
      <c r="B1045691" s="17"/>
      <c r="C1045691" s="17"/>
      <c r="D1045691" s="17"/>
      <c r="E1045691" s="18"/>
      <c r="F1045691" s="18"/>
    </row>
    <row r="1045692" s="2" customFormat="1" ht="13.5" spans="1:6">
      <c r="A1045692" s="16"/>
      <c r="B1045692" s="17"/>
      <c r="C1045692" s="17"/>
      <c r="D1045692" s="17"/>
      <c r="E1045692" s="18"/>
      <c r="F1045692" s="18"/>
    </row>
    <row r="1045693" s="2" customFormat="1" ht="13.5" spans="1:6">
      <c r="A1045693" s="16"/>
      <c r="B1045693" s="17"/>
      <c r="C1045693" s="17"/>
      <c r="D1045693" s="17"/>
      <c r="E1045693" s="18"/>
      <c r="F1045693" s="18"/>
    </row>
    <row r="1045694" s="2" customFormat="1" ht="13.5" spans="1:6">
      <c r="A1045694" s="16"/>
      <c r="B1045694" s="17"/>
      <c r="C1045694" s="17"/>
      <c r="D1045694" s="17"/>
      <c r="E1045694" s="18"/>
      <c r="F1045694" s="18"/>
    </row>
    <row r="1045695" s="2" customFormat="1" ht="13.5" spans="1:6">
      <c r="A1045695" s="16"/>
      <c r="B1045695" s="17"/>
      <c r="C1045695" s="17"/>
      <c r="D1045695" s="17"/>
      <c r="E1045695" s="18"/>
      <c r="F1045695" s="18"/>
    </row>
    <row r="1045696" s="2" customFormat="1" ht="13.5" spans="1:6">
      <c r="A1045696" s="16"/>
      <c r="B1045696" s="17"/>
      <c r="C1045696" s="17"/>
      <c r="D1045696" s="17"/>
      <c r="E1045696" s="18"/>
      <c r="F1045696" s="18"/>
    </row>
    <row r="1045697" s="2" customFormat="1" ht="13.5" spans="1:6">
      <c r="A1045697" s="16"/>
      <c r="B1045697" s="17"/>
      <c r="C1045697" s="17"/>
      <c r="D1045697" s="17"/>
      <c r="E1045697" s="18"/>
      <c r="F1045697" s="18"/>
    </row>
    <row r="1045698" s="2" customFormat="1" ht="13.5" spans="1:6">
      <c r="A1045698" s="16"/>
      <c r="B1045698" s="17"/>
      <c r="C1045698" s="17"/>
      <c r="D1045698" s="17"/>
      <c r="E1045698" s="18"/>
      <c r="F1045698" s="18"/>
    </row>
    <row r="1045699" s="2" customFormat="1" ht="13.5" spans="1:6">
      <c r="A1045699" s="16"/>
      <c r="B1045699" s="17"/>
      <c r="C1045699" s="17"/>
      <c r="D1045699" s="17"/>
      <c r="E1045699" s="18"/>
      <c r="F1045699" s="18"/>
    </row>
    <row r="1045700" s="2" customFormat="1" ht="13.5" spans="1:6">
      <c r="A1045700" s="16"/>
      <c r="B1045700" s="17"/>
      <c r="C1045700" s="17"/>
      <c r="D1045700" s="17"/>
      <c r="E1045700" s="18"/>
      <c r="F1045700" s="18"/>
    </row>
    <row r="1045701" s="2" customFormat="1" ht="13.5" spans="1:6">
      <c r="A1045701" s="16"/>
      <c r="B1045701" s="17"/>
      <c r="C1045701" s="17"/>
      <c r="D1045701" s="17"/>
      <c r="E1045701" s="18"/>
      <c r="F1045701" s="18"/>
    </row>
    <row r="1045702" s="2" customFormat="1" ht="13.5" spans="1:6">
      <c r="A1045702" s="16"/>
      <c r="B1045702" s="17"/>
      <c r="C1045702" s="17"/>
      <c r="D1045702" s="17"/>
      <c r="E1045702" s="18"/>
      <c r="F1045702" s="18"/>
    </row>
    <row r="1045703" s="2" customFormat="1" ht="13.5" spans="1:6">
      <c r="A1045703" s="16"/>
      <c r="B1045703" s="17"/>
      <c r="C1045703" s="17"/>
      <c r="D1045703" s="17"/>
      <c r="E1045703" s="18"/>
      <c r="F1045703" s="18"/>
    </row>
    <row r="1045704" s="2" customFormat="1" ht="13.5" spans="1:6">
      <c r="A1045704" s="16"/>
      <c r="B1045704" s="17"/>
      <c r="C1045704" s="17"/>
      <c r="D1045704" s="17"/>
      <c r="E1045704" s="18"/>
      <c r="F1045704" s="18"/>
    </row>
    <row r="1045705" s="2" customFormat="1" ht="13.5" spans="1:6">
      <c r="A1045705" s="16"/>
      <c r="B1045705" s="17"/>
      <c r="C1045705" s="17"/>
      <c r="D1045705" s="17"/>
      <c r="E1045705" s="18"/>
      <c r="F1045705" s="18"/>
    </row>
    <row r="1045706" s="2" customFormat="1" ht="13.5" spans="1:6">
      <c r="A1045706" s="16"/>
      <c r="B1045706" s="17"/>
      <c r="C1045706" s="17"/>
      <c r="D1045706" s="17"/>
      <c r="E1045706" s="18"/>
      <c r="F1045706" s="18"/>
    </row>
    <row r="1045707" s="2" customFormat="1" ht="13.5" spans="1:6">
      <c r="A1045707" s="16"/>
      <c r="B1045707" s="17"/>
      <c r="C1045707" s="17"/>
      <c r="D1045707" s="17"/>
      <c r="E1045707" s="18"/>
      <c r="F1045707" s="18"/>
    </row>
    <row r="1045708" s="2" customFormat="1" ht="13.5" spans="1:6">
      <c r="A1045708" s="16"/>
      <c r="B1045708" s="17"/>
      <c r="C1045708" s="17"/>
      <c r="D1045708" s="17"/>
      <c r="E1045708" s="18"/>
      <c r="F1045708" s="18"/>
    </row>
    <row r="1045709" s="2" customFormat="1" ht="13.5" spans="1:6">
      <c r="A1045709" s="16"/>
      <c r="B1045709" s="17"/>
      <c r="C1045709" s="17"/>
      <c r="D1045709" s="17"/>
      <c r="E1045709" s="18"/>
      <c r="F1045709" s="18"/>
    </row>
    <row r="1045710" s="2" customFormat="1" ht="13.5" spans="1:6">
      <c r="A1045710" s="16"/>
      <c r="B1045710" s="17"/>
      <c r="C1045710" s="17"/>
      <c r="D1045710" s="17"/>
      <c r="E1045710" s="18"/>
      <c r="F1045710" s="18"/>
    </row>
    <row r="1045711" s="2" customFormat="1" ht="13.5" spans="1:6">
      <c r="A1045711" s="16"/>
      <c r="B1045711" s="17"/>
      <c r="C1045711" s="17"/>
      <c r="D1045711" s="17"/>
      <c r="E1045711" s="18"/>
      <c r="F1045711" s="18"/>
    </row>
    <row r="1045712" s="2" customFormat="1" ht="13.5" spans="1:6">
      <c r="A1045712" s="16"/>
      <c r="B1045712" s="17"/>
      <c r="C1045712" s="17"/>
      <c r="D1045712" s="17"/>
      <c r="E1045712" s="18"/>
      <c r="F1045712" s="18"/>
    </row>
    <row r="1045713" s="2" customFormat="1" ht="13.5" spans="1:6">
      <c r="A1045713" s="16"/>
      <c r="B1045713" s="17"/>
      <c r="C1045713" s="17"/>
      <c r="D1045713" s="17"/>
      <c r="E1045713" s="18"/>
      <c r="F1045713" s="18"/>
    </row>
    <row r="1045714" s="2" customFormat="1" ht="13.5" spans="1:6">
      <c r="A1045714" s="16"/>
      <c r="B1045714" s="17"/>
      <c r="C1045714" s="17"/>
      <c r="D1045714" s="17"/>
      <c r="E1045714" s="18"/>
      <c r="F1045714" s="18"/>
    </row>
    <row r="1045715" s="2" customFormat="1" ht="13.5" spans="1:6">
      <c r="A1045715" s="16"/>
      <c r="B1045715" s="17"/>
      <c r="C1045715" s="17"/>
      <c r="D1045715" s="17"/>
      <c r="E1045715" s="18"/>
      <c r="F1045715" s="18"/>
    </row>
    <row r="1045716" s="2" customFormat="1" ht="13.5" spans="1:6">
      <c r="A1045716" s="16"/>
      <c r="B1045716" s="17"/>
      <c r="C1045716" s="17"/>
      <c r="D1045716" s="17"/>
      <c r="E1045716" s="18"/>
      <c r="F1045716" s="18"/>
    </row>
    <row r="1045717" s="2" customFormat="1" ht="13.5" spans="1:6">
      <c r="A1045717" s="16"/>
      <c r="B1045717" s="17"/>
      <c r="C1045717" s="17"/>
      <c r="D1045717" s="17"/>
      <c r="E1045717" s="18"/>
      <c r="F1045717" s="18"/>
    </row>
    <row r="1045718" s="2" customFormat="1" ht="13.5" spans="1:6">
      <c r="A1045718" s="16"/>
      <c r="B1045718" s="17"/>
      <c r="C1045718" s="17"/>
      <c r="D1045718" s="17"/>
      <c r="E1045718" s="18"/>
      <c r="F1045718" s="18"/>
    </row>
    <row r="1045719" s="2" customFormat="1" ht="13.5" spans="1:6">
      <c r="A1045719" s="16"/>
      <c r="B1045719" s="17"/>
      <c r="C1045719" s="17"/>
      <c r="D1045719" s="17"/>
      <c r="E1045719" s="18"/>
      <c r="F1045719" s="18"/>
    </row>
    <row r="1045720" s="2" customFormat="1" ht="13.5" spans="1:6">
      <c r="A1045720" s="16"/>
      <c r="B1045720" s="17"/>
      <c r="C1045720" s="17"/>
      <c r="D1045720" s="17"/>
      <c r="E1045720" s="18"/>
      <c r="F1045720" s="18"/>
    </row>
    <row r="1045721" s="2" customFormat="1" ht="13.5" spans="1:6">
      <c r="A1045721" s="16"/>
      <c r="B1045721" s="17"/>
      <c r="C1045721" s="17"/>
      <c r="D1045721" s="17"/>
      <c r="E1045721" s="18"/>
      <c r="F1045721" s="18"/>
    </row>
    <row r="1045722" s="2" customFormat="1" ht="13.5" spans="1:6">
      <c r="A1045722" s="16"/>
      <c r="B1045722" s="17"/>
      <c r="C1045722" s="17"/>
      <c r="D1045722" s="17"/>
      <c r="E1045722" s="18"/>
      <c r="F1045722" s="18"/>
    </row>
    <row r="1045723" s="2" customFormat="1" ht="13.5" spans="1:6">
      <c r="A1045723" s="16"/>
      <c r="B1045723" s="17"/>
      <c r="C1045723" s="17"/>
      <c r="D1045723" s="17"/>
      <c r="E1045723" s="18"/>
      <c r="F1045723" s="18"/>
    </row>
    <row r="1045724" s="2" customFormat="1" ht="13.5" spans="1:6">
      <c r="A1045724" s="16"/>
      <c r="B1045724" s="17"/>
      <c r="C1045724" s="17"/>
      <c r="D1045724" s="17"/>
      <c r="E1045724" s="18"/>
      <c r="F1045724" s="18"/>
    </row>
    <row r="1045725" s="2" customFormat="1" ht="13.5" spans="1:6">
      <c r="A1045725" s="16"/>
      <c r="B1045725" s="17"/>
      <c r="C1045725" s="17"/>
      <c r="D1045725" s="17"/>
      <c r="E1045725" s="18"/>
      <c r="F1045725" s="18"/>
    </row>
    <row r="1045726" s="2" customFormat="1" ht="13.5" spans="1:6">
      <c r="A1045726" s="16"/>
      <c r="B1045726" s="17"/>
      <c r="C1045726" s="17"/>
      <c r="D1045726" s="17"/>
      <c r="E1045726" s="18"/>
      <c r="F1045726" s="18"/>
    </row>
    <row r="1045727" s="2" customFormat="1" ht="13.5" spans="1:6">
      <c r="A1045727" s="16"/>
      <c r="B1045727" s="17"/>
      <c r="C1045727" s="17"/>
      <c r="D1045727" s="17"/>
      <c r="E1045727" s="18"/>
      <c r="F1045727" s="18"/>
    </row>
    <row r="1045728" s="2" customFormat="1" ht="13.5" spans="1:6">
      <c r="A1045728" s="16"/>
      <c r="B1045728" s="17"/>
      <c r="C1045728" s="17"/>
      <c r="D1045728" s="17"/>
      <c r="E1045728" s="18"/>
      <c r="F1045728" s="18"/>
    </row>
    <row r="1045729" s="2" customFormat="1" ht="13.5" spans="1:6">
      <c r="A1045729" s="16"/>
      <c r="B1045729" s="17"/>
      <c r="C1045729" s="17"/>
      <c r="D1045729" s="17"/>
      <c r="E1045729" s="18"/>
      <c r="F1045729" s="18"/>
    </row>
    <row r="1045730" s="2" customFormat="1" ht="13.5" spans="1:6">
      <c r="A1045730" s="16"/>
      <c r="B1045730" s="17"/>
      <c r="C1045730" s="17"/>
      <c r="D1045730" s="17"/>
      <c r="E1045730" s="18"/>
      <c r="F1045730" s="18"/>
    </row>
    <row r="1045731" s="2" customFormat="1" ht="13.5" spans="1:6">
      <c r="A1045731" s="16"/>
      <c r="B1045731" s="17"/>
      <c r="C1045731" s="17"/>
      <c r="D1045731" s="17"/>
      <c r="E1045731" s="18"/>
      <c r="F1045731" s="18"/>
    </row>
    <row r="1045732" s="2" customFormat="1" ht="13.5" spans="1:6">
      <c r="A1045732" s="16"/>
      <c r="B1045732" s="17"/>
      <c r="C1045732" s="17"/>
      <c r="D1045732" s="17"/>
      <c r="E1045732" s="18"/>
      <c r="F1045732" s="18"/>
    </row>
    <row r="1045733" s="2" customFormat="1" ht="13.5" spans="1:6">
      <c r="A1045733" s="16"/>
      <c r="B1045733" s="17"/>
      <c r="C1045733" s="17"/>
      <c r="D1045733" s="17"/>
      <c r="E1045733" s="18"/>
      <c r="F1045733" s="18"/>
    </row>
    <row r="1045734" s="2" customFormat="1" ht="13.5" spans="1:6">
      <c r="A1045734" s="16"/>
      <c r="B1045734" s="17"/>
      <c r="C1045734" s="17"/>
      <c r="D1045734" s="17"/>
      <c r="E1045734" s="18"/>
      <c r="F1045734" s="18"/>
    </row>
    <row r="1045735" s="2" customFormat="1" ht="13.5" spans="1:6">
      <c r="A1045735" s="16"/>
      <c r="B1045735" s="17"/>
      <c r="C1045735" s="17"/>
      <c r="D1045735" s="17"/>
      <c r="E1045735" s="18"/>
      <c r="F1045735" s="18"/>
    </row>
    <row r="1045736" s="2" customFormat="1" ht="13.5" spans="1:6">
      <c r="A1045736" s="16"/>
      <c r="B1045736" s="17"/>
      <c r="C1045736" s="17"/>
      <c r="D1045736" s="17"/>
      <c r="E1045736" s="18"/>
      <c r="F1045736" s="18"/>
    </row>
    <row r="1045737" s="2" customFormat="1" ht="13.5" spans="1:6">
      <c r="A1045737" s="16"/>
      <c r="B1045737" s="17"/>
      <c r="C1045737" s="17"/>
      <c r="D1045737" s="17"/>
      <c r="E1045737" s="18"/>
      <c r="F1045737" s="18"/>
    </row>
    <row r="1045738" s="2" customFormat="1" ht="13.5" spans="1:6">
      <c r="A1045738" s="16"/>
      <c r="B1045738" s="17"/>
      <c r="C1045738" s="17"/>
      <c r="D1045738" s="17"/>
      <c r="E1045738" s="18"/>
      <c r="F1045738" s="18"/>
    </row>
    <row r="1045739" s="2" customFormat="1" ht="13.5" spans="1:6">
      <c r="A1045739" s="16"/>
      <c r="B1045739" s="17"/>
      <c r="C1045739" s="17"/>
      <c r="D1045739" s="17"/>
      <c r="E1045739" s="18"/>
      <c r="F1045739" s="18"/>
    </row>
    <row r="1045740" s="2" customFormat="1" ht="13.5" spans="1:6">
      <c r="A1045740" s="16"/>
      <c r="B1045740" s="17"/>
      <c r="C1045740" s="17"/>
      <c r="D1045740" s="17"/>
      <c r="E1045740" s="18"/>
      <c r="F1045740" s="18"/>
    </row>
    <row r="1045741" s="2" customFormat="1" ht="13.5" spans="1:6">
      <c r="A1045741" s="16"/>
      <c r="B1045741" s="17"/>
      <c r="C1045741" s="17"/>
      <c r="D1045741" s="17"/>
      <c r="E1045741" s="18"/>
      <c r="F1045741" s="18"/>
    </row>
    <row r="1045742" s="2" customFormat="1" ht="13.5" spans="1:6">
      <c r="A1045742" s="16"/>
      <c r="B1045742" s="17"/>
      <c r="C1045742" s="17"/>
      <c r="D1045742" s="17"/>
      <c r="E1045742" s="18"/>
      <c r="F1045742" s="18"/>
    </row>
    <row r="1045743" s="2" customFormat="1" ht="13.5" spans="1:6">
      <c r="A1045743" s="16"/>
      <c r="B1045743" s="17"/>
      <c r="C1045743" s="17"/>
      <c r="D1045743" s="17"/>
      <c r="E1045743" s="18"/>
      <c r="F1045743" s="18"/>
    </row>
    <row r="1045744" s="2" customFormat="1" ht="13.5" spans="1:6">
      <c r="A1045744" s="16"/>
      <c r="B1045744" s="17"/>
      <c r="C1045744" s="17"/>
      <c r="D1045744" s="17"/>
      <c r="E1045744" s="18"/>
      <c r="F1045744" s="18"/>
    </row>
    <row r="1045745" s="2" customFormat="1" ht="13.5" spans="1:6">
      <c r="A1045745" s="16"/>
      <c r="B1045745" s="17"/>
      <c r="C1045745" s="17"/>
      <c r="D1045745" s="17"/>
      <c r="E1045745" s="18"/>
      <c r="F1045745" s="18"/>
    </row>
    <row r="1045746" s="2" customFormat="1" ht="13.5" spans="1:6">
      <c r="A1045746" s="16"/>
      <c r="B1045746" s="17"/>
      <c r="C1045746" s="17"/>
      <c r="D1045746" s="17"/>
      <c r="E1045746" s="18"/>
      <c r="F1045746" s="18"/>
    </row>
    <row r="1045747" s="2" customFormat="1" ht="13.5" spans="1:6">
      <c r="A1045747" s="16"/>
      <c r="B1045747" s="17"/>
      <c r="C1045747" s="17"/>
      <c r="D1045747" s="17"/>
      <c r="E1045747" s="18"/>
      <c r="F1045747" s="18"/>
    </row>
    <row r="1045748" s="2" customFormat="1" ht="13.5" spans="1:6">
      <c r="A1045748" s="16"/>
      <c r="B1045748" s="17"/>
      <c r="C1045748" s="17"/>
      <c r="D1045748" s="17"/>
      <c r="E1045748" s="18"/>
      <c r="F1045748" s="18"/>
    </row>
    <row r="1045749" s="2" customFormat="1" ht="13.5" spans="1:6">
      <c r="A1045749" s="16"/>
      <c r="B1045749" s="17"/>
      <c r="C1045749" s="17"/>
      <c r="D1045749" s="17"/>
      <c r="E1045749" s="18"/>
      <c r="F1045749" s="18"/>
    </row>
    <row r="1045750" s="2" customFormat="1" ht="13.5" spans="1:6">
      <c r="A1045750" s="16"/>
      <c r="B1045750" s="17"/>
      <c r="C1045750" s="17"/>
      <c r="D1045750" s="17"/>
      <c r="E1045750" s="18"/>
      <c r="F1045750" s="18"/>
    </row>
    <row r="1045751" s="2" customFormat="1" ht="13.5" spans="1:6">
      <c r="A1045751" s="16"/>
      <c r="B1045751" s="17"/>
      <c r="C1045751" s="17"/>
      <c r="D1045751" s="17"/>
      <c r="E1045751" s="18"/>
      <c r="F1045751" s="18"/>
    </row>
    <row r="1045752" s="2" customFormat="1" ht="13.5" spans="1:6">
      <c r="A1045752" s="16"/>
      <c r="B1045752" s="17"/>
      <c r="C1045752" s="17"/>
      <c r="D1045752" s="17"/>
      <c r="E1045752" s="18"/>
      <c r="F1045752" s="18"/>
    </row>
    <row r="1045753" s="2" customFormat="1" ht="13.5" spans="1:6">
      <c r="A1045753" s="16"/>
      <c r="B1045753" s="17"/>
      <c r="C1045753" s="17"/>
      <c r="D1045753" s="17"/>
      <c r="E1045753" s="18"/>
      <c r="F1045753" s="18"/>
    </row>
    <row r="1045754" s="2" customFormat="1" ht="13.5" spans="1:6">
      <c r="A1045754" s="16"/>
      <c r="B1045754" s="17"/>
      <c r="C1045754" s="17"/>
      <c r="D1045754" s="17"/>
      <c r="E1045754" s="18"/>
      <c r="F1045754" s="18"/>
    </row>
    <row r="1045755" s="2" customFormat="1" ht="13.5" spans="1:6">
      <c r="A1045755" s="16"/>
      <c r="B1045755" s="17"/>
      <c r="C1045755" s="17"/>
      <c r="D1045755" s="17"/>
      <c r="E1045755" s="18"/>
      <c r="F1045755" s="18"/>
    </row>
    <row r="1045756" s="2" customFormat="1" ht="13.5" spans="1:6">
      <c r="A1045756" s="16"/>
      <c r="B1045756" s="17"/>
      <c r="C1045756" s="17"/>
      <c r="D1045756" s="17"/>
      <c r="E1045756" s="18"/>
      <c r="F1045756" s="18"/>
    </row>
    <row r="1045757" s="2" customFormat="1" ht="13.5" spans="1:6">
      <c r="A1045757" s="16"/>
      <c r="B1045757" s="17"/>
      <c r="C1045757" s="17"/>
      <c r="D1045757" s="17"/>
      <c r="E1045757" s="18"/>
      <c r="F1045757" s="18"/>
    </row>
    <row r="1045758" s="2" customFormat="1" ht="13.5" spans="1:6">
      <c r="A1045758" s="16"/>
      <c r="B1045758" s="17"/>
      <c r="C1045758" s="17"/>
      <c r="D1045758" s="17"/>
      <c r="E1045758" s="18"/>
      <c r="F1045758" s="18"/>
    </row>
    <row r="1045759" s="2" customFormat="1" ht="13.5" spans="1:6">
      <c r="A1045759" s="16"/>
      <c r="B1045759" s="17"/>
      <c r="C1045759" s="17"/>
      <c r="D1045759" s="17"/>
      <c r="E1045759" s="18"/>
      <c r="F1045759" s="18"/>
    </row>
    <row r="1045760" s="2" customFormat="1" ht="13.5" spans="1:6">
      <c r="A1045760" s="16"/>
      <c r="B1045760" s="17"/>
      <c r="C1045760" s="17"/>
      <c r="D1045760" s="17"/>
      <c r="E1045760" s="18"/>
      <c r="F1045760" s="18"/>
    </row>
    <row r="1045761" s="2" customFormat="1" ht="13.5" spans="1:6">
      <c r="A1045761" s="16"/>
      <c r="B1045761" s="17"/>
      <c r="C1045761" s="17"/>
      <c r="D1045761" s="17"/>
      <c r="E1045761" s="18"/>
      <c r="F1045761" s="18"/>
    </row>
    <row r="1045762" s="2" customFormat="1" ht="13.5" spans="1:6">
      <c r="A1045762" s="16"/>
      <c r="B1045762" s="17"/>
      <c r="C1045762" s="17"/>
      <c r="D1045762" s="17"/>
      <c r="E1045762" s="18"/>
      <c r="F1045762" s="18"/>
    </row>
    <row r="1045763" s="2" customFormat="1" ht="13.5" spans="1:6">
      <c r="A1045763" s="16"/>
      <c r="B1045763" s="17"/>
      <c r="C1045763" s="17"/>
      <c r="D1045763" s="17"/>
      <c r="E1045763" s="18"/>
      <c r="F1045763" s="18"/>
    </row>
    <row r="1045764" s="2" customFormat="1" ht="13.5" spans="1:6">
      <c r="A1045764" s="16"/>
      <c r="B1045764" s="17"/>
      <c r="C1045764" s="17"/>
      <c r="D1045764" s="17"/>
      <c r="E1045764" s="18"/>
      <c r="F1045764" s="18"/>
    </row>
    <row r="1045765" s="2" customFormat="1" ht="13.5" spans="1:6">
      <c r="A1045765" s="16"/>
      <c r="B1045765" s="17"/>
      <c r="C1045765" s="17"/>
      <c r="D1045765" s="17"/>
      <c r="E1045765" s="18"/>
      <c r="F1045765" s="18"/>
    </row>
    <row r="1045766" s="2" customFormat="1" ht="13.5" spans="1:6">
      <c r="A1045766" s="16"/>
      <c r="B1045766" s="17"/>
      <c r="C1045766" s="17"/>
      <c r="D1045766" s="17"/>
      <c r="E1045766" s="18"/>
      <c r="F1045766" s="18"/>
    </row>
    <row r="1045767" s="2" customFormat="1" ht="13.5" spans="1:6">
      <c r="A1045767" s="16"/>
      <c r="B1045767" s="17"/>
      <c r="C1045767" s="17"/>
      <c r="D1045767" s="17"/>
      <c r="E1045767" s="18"/>
      <c r="F1045767" s="18"/>
    </row>
    <row r="1045768" s="2" customFormat="1" ht="13.5" spans="1:6">
      <c r="A1045768" s="16"/>
      <c r="B1045768" s="17"/>
      <c r="C1045768" s="17"/>
      <c r="D1045768" s="17"/>
      <c r="E1045768" s="18"/>
      <c r="F1045768" s="18"/>
    </row>
    <row r="1045769" s="2" customFormat="1" ht="13.5" spans="1:6">
      <c r="A1045769" s="16"/>
      <c r="B1045769" s="17"/>
      <c r="C1045769" s="17"/>
      <c r="D1045769" s="17"/>
      <c r="E1045769" s="18"/>
      <c r="F1045769" s="18"/>
    </row>
    <row r="1045770" s="2" customFormat="1" ht="13.5" spans="1:6">
      <c r="A1045770" s="16"/>
      <c r="B1045770" s="17"/>
      <c r="C1045770" s="17"/>
      <c r="D1045770" s="17"/>
      <c r="E1045770" s="18"/>
      <c r="F1045770" s="18"/>
    </row>
    <row r="1045771" s="2" customFormat="1" ht="13.5" spans="1:6">
      <c r="A1045771" s="16"/>
      <c r="B1045771" s="17"/>
      <c r="C1045771" s="17"/>
      <c r="D1045771" s="17"/>
      <c r="E1045771" s="18"/>
      <c r="F1045771" s="18"/>
    </row>
    <row r="1045772" s="2" customFormat="1" ht="13.5" spans="1:6">
      <c r="A1045772" s="16"/>
      <c r="B1045772" s="17"/>
      <c r="C1045772" s="17"/>
      <c r="D1045772" s="17"/>
      <c r="E1045772" s="18"/>
      <c r="F1045772" s="18"/>
    </row>
    <row r="1045773" s="2" customFormat="1" ht="13.5" spans="1:6">
      <c r="A1045773" s="16"/>
      <c r="B1045773" s="17"/>
      <c r="C1045773" s="17"/>
      <c r="D1045773" s="17"/>
      <c r="E1045773" s="18"/>
      <c r="F1045773" s="18"/>
    </row>
    <row r="1045774" s="2" customFormat="1" ht="13.5" spans="1:6">
      <c r="A1045774" s="16"/>
      <c r="B1045774" s="17"/>
      <c r="C1045774" s="17"/>
      <c r="D1045774" s="17"/>
      <c r="E1045774" s="18"/>
      <c r="F1045774" s="18"/>
    </row>
    <row r="1045775" s="2" customFormat="1" ht="13.5" spans="1:6">
      <c r="A1045775" s="16"/>
      <c r="B1045775" s="17"/>
      <c r="C1045775" s="17"/>
      <c r="D1045775" s="17"/>
      <c r="E1045775" s="18"/>
      <c r="F1045775" s="18"/>
    </row>
    <row r="1045776" s="2" customFormat="1" ht="13.5" spans="1:6">
      <c r="A1045776" s="16"/>
      <c r="B1045776" s="17"/>
      <c r="C1045776" s="17"/>
      <c r="D1045776" s="17"/>
      <c r="E1045776" s="18"/>
      <c r="F1045776" s="18"/>
    </row>
    <row r="1045777" s="2" customFormat="1" ht="13.5" spans="1:6">
      <c r="A1045777" s="16"/>
      <c r="B1045777" s="17"/>
      <c r="C1045777" s="17"/>
      <c r="D1045777" s="17"/>
      <c r="E1045777" s="18"/>
      <c r="F1045777" s="18"/>
    </row>
    <row r="1045778" s="2" customFormat="1" ht="13.5" spans="1:6">
      <c r="A1045778" s="16"/>
      <c r="B1045778" s="17"/>
      <c r="C1045778" s="17"/>
      <c r="D1045778" s="17"/>
      <c r="E1045778" s="18"/>
      <c r="F1045778" s="18"/>
    </row>
    <row r="1045779" s="2" customFormat="1" ht="13.5" spans="1:6">
      <c r="A1045779" s="16"/>
      <c r="B1045779" s="17"/>
      <c r="C1045779" s="17"/>
      <c r="D1045779" s="17"/>
      <c r="E1045779" s="18"/>
      <c r="F1045779" s="18"/>
    </row>
    <row r="1045780" s="2" customFormat="1" ht="13.5" spans="1:6">
      <c r="A1045780" s="16"/>
      <c r="B1045780" s="17"/>
      <c r="C1045780" s="17"/>
      <c r="D1045780" s="17"/>
      <c r="E1045780" s="18"/>
      <c r="F1045780" s="18"/>
    </row>
    <row r="1045781" s="2" customFormat="1" ht="13.5" spans="1:6">
      <c r="A1045781" s="16"/>
      <c r="B1045781" s="17"/>
      <c r="C1045781" s="17"/>
      <c r="D1045781" s="17"/>
      <c r="E1045781" s="18"/>
      <c r="F1045781" s="18"/>
    </row>
    <row r="1045782" s="2" customFormat="1" ht="13.5" spans="1:6">
      <c r="A1045782" s="16"/>
      <c r="B1045782" s="17"/>
      <c r="C1045782" s="17"/>
      <c r="D1045782" s="17"/>
      <c r="E1045782" s="18"/>
      <c r="F1045782" s="18"/>
    </row>
    <row r="1045783" s="2" customFormat="1" ht="13.5" spans="1:6">
      <c r="A1045783" s="16"/>
      <c r="B1045783" s="17"/>
      <c r="C1045783" s="17"/>
      <c r="D1045783" s="17"/>
      <c r="E1045783" s="18"/>
      <c r="F1045783" s="18"/>
    </row>
    <row r="1045784" s="2" customFormat="1" ht="13.5" spans="1:6">
      <c r="A1045784" s="16"/>
      <c r="B1045784" s="17"/>
      <c r="C1045784" s="17"/>
      <c r="D1045784" s="17"/>
      <c r="E1045784" s="18"/>
      <c r="F1045784" s="18"/>
    </row>
    <row r="1045785" s="2" customFormat="1" ht="13.5" spans="1:6">
      <c r="A1045785" s="16"/>
      <c r="B1045785" s="17"/>
      <c r="C1045785" s="17"/>
      <c r="D1045785" s="17"/>
      <c r="E1045785" s="18"/>
      <c r="F1045785" s="18"/>
    </row>
    <row r="1045786" s="2" customFormat="1" ht="13.5" spans="1:6">
      <c r="A1045786" s="16"/>
      <c r="B1045786" s="17"/>
      <c r="C1045786" s="17"/>
      <c r="D1045786" s="17"/>
      <c r="E1045786" s="18"/>
      <c r="F1045786" s="18"/>
    </row>
    <row r="1045787" s="2" customFormat="1" ht="13.5" spans="1:6">
      <c r="A1045787" s="16"/>
      <c r="B1045787" s="17"/>
      <c r="C1045787" s="17"/>
      <c r="D1045787" s="17"/>
      <c r="E1045787" s="18"/>
      <c r="F1045787" s="18"/>
    </row>
    <row r="1045788" s="2" customFormat="1" ht="13.5" spans="1:6">
      <c r="A1045788" s="16"/>
      <c r="B1045788" s="17"/>
      <c r="C1045788" s="17"/>
      <c r="D1045788" s="17"/>
      <c r="E1045788" s="18"/>
      <c r="F1045788" s="18"/>
    </row>
    <row r="1045789" s="2" customFormat="1" ht="13.5" spans="1:6">
      <c r="A1045789" s="16"/>
      <c r="B1045789" s="17"/>
      <c r="C1045789" s="17"/>
      <c r="D1045789" s="17"/>
      <c r="E1045789" s="18"/>
      <c r="F1045789" s="18"/>
    </row>
    <row r="1045790" s="2" customFormat="1" ht="13.5" spans="1:6">
      <c r="A1045790" s="16"/>
      <c r="B1045790" s="17"/>
      <c r="C1045790" s="17"/>
      <c r="D1045790" s="17"/>
      <c r="E1045790" s="18"/>
      <c r="F1045790" s="18"/>
    </row>
    <row r="1045791" s="2" customFormat="1" ht="13.5" spans="1:6">
      <c r="A1045791" s="16"/>
      <c r="B1045791" s="17"/>
      <c r="C1045791" s="17"/>
      <c r="D1045791" s="17"/>
      <c r="E1045791" s="18"/>
      <c r="F1045791" s="18"/>
    </row>
    <row r="1045792" s="2" customFormat="1" ht="13.5" spans="1:6">
      <c r="A1045792" s="16"/>
      <c r="B1045792" s="17"/>
      <c r="C1045792" s="17"/>
      <c r="D1045792" s="17"/>
      <c r="E1045792" s="18"/>
      <c r="F1045792" s="18"/>
    </row>
    <row r="1045793" s="2" customFormat="1" ht="13.5" spans="1:6">
      <c r="A1045793" s="16"/>
      <c r="B1045793" s="17"/>
      <c r="C1045793" s="17"/>
      <c r="D1045793" s="17"/>
      <c r="E1045793" s="18"/>
      <c r="F1045793" s="18"/>
    </row>
    <row r="1045794" s="2" customFormat="1" ht="13.5" spans="1:6">
      <c r="A1045794" s="16"/>
      <c r="B1045794" s="17"/>
      <c r="C1045794" s="17"/>
      <c r="D1045794" s="17"/>
      <c r="E1045794" s="18"/>
      <c r="F1045794" s="18"/>
    </row>
    <row r="1045795" s="2" customFormat="1" ht="13.5" spans="1:6">
      <c r="A1045795" s="16"/>
      <c r="B1045795" s="17"/>
      <c r="C1045795" s="17"/>
      <c r="D1045795" s="17"/>
      <c r="E1045795" s="18"/>
      <c r="F1045795" s="18"/>
    </row>
    <row r="1045796" s="2" customFormat="1" ht="13.5" spans="1:6">
      <c r="A1045796" s="16"/>
      <c r="B1045796" s="17"/>
      <c r="C1045796" s="17"/>
      <c r="D1045796" s="17"/>
      <c r="E1045796" s="18"/>
      <c r="F1045796" s="18"/>
    </row>
    <row r="1045797" s="2" customFormat="1" ht="13.5" spans="1:6">
      <c r="A1045797" s="16"/>
      <c r="B1045797" s="17"/>
      <c r="C1045797" s="17"/>
      <c r="D1045797" s="17"/>
      <c r="E1045797" s="18"/>
      <c r="F1045797" s="18"/>
    </row>
    <row r="1045798" s="2" customFormat="1" ht="13.5" spans="1:6">
      <c r="A1045798" s="16"/>
      <c r="B1045798" s="17"/>
      <c r="C1045798" s="17"/>
      <c r="D1045798" s="17"/>
      <c r="E1045798" s="18"/>
      <c r="F1045798" s="18"/>
    </row>
    <row r="1045799" s="2" customFormat="1" ht="13.5" spans="1:6">
      <c r="A1045799" s="16"/>
      <c r="B1045799" s="17"/>
      <c r="C1045799" s="17"/>
      <c r="D1045799" s="17"/>
      <c r="E1045799" s="18"/>
      <c r="F1045799" s="18"/>
    </row>
    <row r="1045800" s="2" customFormat="1" ht="13.5" spans="1:6">
      <c r="A1045800" s="16"/>
      <c r="B1045800" s="17"/>
      <c r="C1045800" s="17"/>
      <c r="D1045800" s="17"/>
      <c r="E1045800" s="18"/>
      <c r="F1045800" s="18"/>
    </row>
    <row r="1045801" s="2" customFormat="1" ht="13.5" spans="1:6">
      <c r="A1045801" s="16"/>
      <c r="B1045801" s="17"/>
      <c r="C1045801" s="17"/>
      <c r="D1045801" s="17"/>
      <c r="E1045801" s="18"/>
      <c r="F1045801" s="18"/>
    </row>
    <row r="1045802" s="2" customFormat="1" ht="13.5" spans="1:6">
      <c r="A1045802" s="16"/>
      <c r="B1045802" s="17"/>
      <c r="C1045802" s="17"/>
      <c r="D1045802" s="17"/>
      <c r="E1045802" s="18"/>
      <c r="F1045802" s="18"/>
    </row>
    <row r="1045803" s="2" customFormat="1" ht="13.5" spans="1:6">
      <c r="A1045803" s="16"/>
      <c r="B1045803" s="17"/>
      <c r="C1045803" s="17"/>
      <c r="D1045803" s="17"/>
      <c r="E1045803" s="18"/>
      <c r="F1045803" s="18"/>
    </row>
    <row r="1045804" s="2" customFormat="1" ht="13.5" spans="1:6">
      <c r="A1045804" s="16"/>
      <c r="B1045804" s="17"/>
      <c r="C1045804" s="17"/>
      <c r="D1045804" s="17"/>
      <c r="E1045804" s="18"/>
      <c r="F1045804" s="18"/>
    </row>
    <row r="1045805" s="2" customFormat="1" ht="13.5" spans="1:6">
      <c r="A1045805" s="16"/>
      <c r="B1045805" s="17"/>
      <c r="C1045805" s="17"/>
      <c r="D1045805" s="17"/>
      <c r="E1045805" s="18"/>
      <c r="F1045805" s="18"/>
    </row>
    <row r="1045806" s="2" customFormat="1" ht="13.5" spans="1:6">
      <c r="A1045806" s="16"/>
      <c r="B1045806" s="17"/>
      <c r="C1045806" s="17"/>
      <c r="D1045806" s="17"/>
      <c r="E1045806" s="18"/>
      <c r="F1045806" s="18"/>
    </row>
    <row r="1045807" s="2" customFormat="1" ht="13.5" spans="1:6">
      <c r="A1045807" s="16"/>
      <c r="B1045807" s="17"/>
      <c r="C1045807" s="17"/>
      <c r="D1045807" s="17"/>
      <c r="E1045807" s="18"/>
      <c r="F1045807" s="18"/>
    </row>
    <row r="1045808" s="2" customFormat="1" ht="13.5" spans="1:6">
      <c r="A1045808" s="16"/>
      <c r="B1045808" s="17"/>
      <c r="C1045808" s="17"/>
      <c r="D1045808" s="17"/>
      <c r="E1045808" s="18"/>
      <c r="F1045808" s="18"/>
    </row>
    <row r="1045809" s="2" customFormat="1" ht="13.5" spans="1:6">
      <c r="A1045809" s="16"/>
      <c r="B1045809" s="17"/>
      <c r="C1045809" s="17"/>
      <c r="D1045809" s="17"/>
      <c r="E1045809" s="18"/>
      <c r="F1045809" s="18"/>
    </row>
    <row r="1045810" s="2" customFormat="1" ht="13.5" spans="1:6">
      <c r="A1045810" s="16"/>
      <c r="B1045810" s="17"/>
      <c r="C1045810" s="17"/>
      <c r="D1045810" s="17"/>
      <c r="E1045810" s="18"/>
      <c r="F1045810" s="18"/>
    </row>
    <row r="1045811" s="2" customFormat="1" ht="13.5" spans="1:6">
      <c r="A1045811" s="16"/>
      <c r="B1045811" s="17"/>
      <c r="C1045811" s="17"/>
      <c r="D1045811" s="17"/>
      <c r="E1045811" s="18"/>
      <c r="F1045811" s="18"/>
    </row>
    <row r="1045812" s="2" customFormat="1" ht="13.5" spans="1:6">
      <c r="A1045812" s="16"/>
      <c r="B1045812" s="17"/>
      <c r="C1045812" s="17"/>
      <c r="D1045812" s="17"/>
      <c r="E1045812" s="18"/>
      <c r="F1045812" s="18"/>
    </row>
    <row r="1045813" s="2" customFormat="1" ht="13.5" spans="1:6">
      <c r="A1045813" s="16"/>
      <c r="B1045813" s="17"/>
      <c r="C1045813" s="17"/>
      <c r="D1045813" s="17"/>
      <c r="E1045813" s="18"/>
      <c r="F1045813" s="18"/>
    </row>
    <row r="1045814" s="2" customFormat="1" ht="13.5" spans="1:6">
      <c r="A1045814" s="16"/>
      <c r="B1045814" s="17"/>
      <c r="C1045814" s="17"/>
      <c r="D1045814" s="17"/>
      <c r="E1045814" s="18"/>
      <c r="F1045814" s="18"/>
    </row>
    <row r="1045815" s="2" customFormat="1" ht="13.5" spans="1:6">
      <c r="A1045815" s="16"/>
      <c r="B1045815" s="17"/>
      <c r="C1045815" s="17"/>
      <c r="D1045815" s="17"/>
      <c r="E1045815" s="18"/>
      <c r="F1045815" s="18"/>
    </row>
    <row r="1045816" s="2" customFormat="1" ht="13.5" spans="1:6">
      <c r="A1045816" s="16"/>
      <c r="B1045816" s="17"/>
      <c r="C1045816" s="17"/>
      <c r="D1045816" s="17"/>
      <c r="E1045816" s="18"/>
      <c r="F1045816" s="18"/>
    </row>
    <row r="1045817" s="2" customFormat="1" ht="13.5" spans="1:6">
      <c r="A1045817" s="16"/>
      <c r="B1045817" s="17"/>
      <c r="C1045817" s="17"/>
      <c r="D1045817" s="17"/>
      <c r="E1045817" s="18"/>
      <c r="F1045817" s="18"/>
    </row>
    <row r="1045818" s="2" customFormat="1" ht="13.5" spans="1:6">
      <c r="A1045818" s="16"/>
      <c r="B1045818" s="17"/>
      <c r="C1045818" s="17"/>
      <c r="D1045818" s="17"/>
      <c r="E1045818" s="18"/>
      <c r="F1045818" s="18"/>
    </row>
    <row r="1045819" s="2" customFormat="1" ht="13.5" spans="1:6">
      <c r="A1045819" s="16"/>
      <c r="B1045819" s="17"/>
      <c r="C1045819" s="17"/>
      <c r="D1045819" s="17"/>
      <c r="E1045819" s="18"/>
      <c r="F1045819" s="18"/>
    </row>
    <row r="1045820" s="2" customFormat="1" ht="13.5" spans="1:6">
      <c r="A1045820" s="16"/>
      <c r="B1045820" s="17"/>
      <c r="C1045820" s="17"/>
      <c r="D1045820" s="17"/>
      <c r="E1045820" s="18"/>
      <c r="F1045820" s="18"/>
    </row>
    <row r="1045821" s="2" customFormat="1" ht="13.5" spans="1:6">
      <c r="A1045821" s="16"/>
      <c r="B1045821" s="17"/>
      <c r="C1045821" s="17"/>
      <c r="D1045821" s="17"/>
      <c r="E1045821" s="18"/>
      <c r="F1045821" s="18"/>
    </row>
    <row r="1045822" s="2" customFormat="1" ht="13.5" spans="1:6">
      <c r="A1045822" s="16"/>
      <c r="B1045822" s="17"/>
      <c r="C1045822" s="17"/>
      <c r="D1045822" s="17"/>
      <c r="E1045822" s="18"/>
      <c r="F1045822" s="18"/>
    </row>
    <row r="1045823" s="2" customFormat="1" ht="13.5" spans="1:6">
      <c r="A1045823" s="16"/>
      <c r="B1045823" s="17"/>
      <c r="C1045823" s="17"/>
      <c r="D1045823" s="17"/>
      <c r="E1045823" s="18"/>
      <c r="F1045823" s="18"/>
    </row>
    <row r="1045824" s="2" customFormat="1" ht="13.5" spans="1:6">
      <c r="A1045824" s="16"/>
      <c r="B1045824" s="17"/>
      <c r="C1045824" s="17"/>
      <c r="D1045824" s="17"/>
      <c r="E1045824" s="18"/>
      <c r="F1045824" s="18"/>
    </row>
    <row r="1045825" s="2" customFormat="1" ht="13.5" spans="1:6">
      <c r="A1045825" s="16"/>
      <c r="B1045825" s="17"/>
      <c r="C1045825" s="17"/>
      <c r="D1045825" s="17"/>
      <c r="E1045825" s="18"/>
      <c r="F1045825" s="18"/>
    </row>
    <row r="1045826" s="2" customFormat="1" ht="13.5" spans="1:6">
      <c r="A1045826" s="16"/>
      <c r="B1045826" s="17"/>
      <c r="C1045826" s="17"/>
      <c r="D1045826" s="17"/>
      <c r="E1045826" s="18"/>
      <c r="F1045826" s="18"/>
    </row>
    <row r="1045827" s="2" customFormat="1" ht="13.5" spans="1:6">
      <c r="A1045827" s="16"/>
      <c r="B1045827" s="17"/>
      <c r="C1045827" s="17"/>
      <c r="D1045827" s="17"/>
      <c r="E1045827" s="18"/>
      <c r="F1045827" s="18"/>
    </row>
    <row r="1045828" s="2" customFormat="1" ht="13.5" spans="1:6">
      <c r="A1045828" s="16"/>
      <c r="B1045828" s="17"/>
      <c r="C1045828" s="17"/>
      <c r="D1045828" s="17"/>
      <c r="E1045828" s="18"/>
      <c r="F1045828" s="18"/>
    </row>
    <row r="1045829" s="2" customFormat="1" ht="13.5" spans="1:6">
      <c r="A1045829" s="16"/>
      <c r="B1045829" s="17"/>
      <c r="C1045829" s="17"/>
      <c r="D1045829" s="17"/>
      <c r="E1045829" s="18"/>
      <c r="F1045829" s="18"/>
    </row>
    <row r="1045830" s="2" customFormat="1" ht="13.5" spans="1:6">
      <c r="A1045830" s="16"/>
      <c r="B1045830" s="17"/>
      <c r="C1045830" s="17"/>
      <c r="D1045830" s="17"/>
      <c r="E1045830" s="18"/>
      <c r="F1045830" s="18"/>
    </row>
    <row r="1045831" s="2" customFormat="1" ht="13.5" spans="1:6">
      <c r="A1045831" s="16"/>
      <c r="B1045831" s="17"/>
      <c r="C1045831" s="17"/>
      <c r="D1045831" s="17"/>
      <c r="E1045831" s="18"/>
      <c r="F1045831" s="18"/>
    </row>
    <row r="1045832" s="2" customFormat="1" ht="13.5" spans="1:6">
      <c r="A1045832" s="16"/>
      <c r="B1045832" s="17"/>
      <c r="C1045832" s="17"/>
      <c r="D1045832" s="17"/>
      <c r="E1045832" s="18"/>
      <c r="F1045832" s="18"/>
    </row>
    <row r="1045833" s="2" customFormat="1" ht="13.5" spans="1:6">
      <c r="A1045833" s="16"/>
      <c r="B1045833" s="17"/>
      <c r="C1045833" s="17"/>
      <c r="D1045833" s="17"/>
      <c r="E1045833" s="18"/>
      <c r="F1045833" s="18"/>
    </row>
    <row r="1045834" s="2" customFormat="1" ht="13.5" spans="1:6">
      <c r="A1045834" s="16"/>
      <c r="B1045834" s="17"/>
      <c r="C1045834" s="17"/>
      <c r="D1045834" s="17"/>
      <c r="E1045834" s="18"/>
      <c r="F1045834" s="18"/>
    </row>
    <row r="1045835" s="2" customFormat="1" ht="13.5" spans="1:6">
      <c r="A1045835" s="16"/>
      <c r="B1045835" s="17"/>
      <c r="C1045835" s="17"/>
      <c r="D1045835" s="17"/>
      <c r="E1045835" s="18"/>
      <c r="F1045835" s="18"/>
    </row>
    <row r="1045836" s="2" customFormat="1" ht="13.5" spans="1:6">
      <c r="A1045836" s="16"/>
      <c r="B1045836" s="17"/>
      <c r="C1045836" s="17"/>
      <c r="D1045836" s="17"/>
      <c r="E1045836" s="18"/>
      <c r="F1045836" s="18"/>
    </row>
    <row r="1045837" s="2" customFormat="1" ht="13.5" spans="1:6">
      <c r="A1045837" s="16"/>
      <c r="B1045837" s="17"/>
      <c r="C1045837" s="17"/>
      <c r="D1045837" s="17"/>
      <c r="E1045837" s="18"/>
      <c r="F1045837" s="18"/>
    </row>
    <row r="1045838" s="2" customFormat="1" ht="13.5" spans="1:6">
      <c r="A1045838" s="16"/>
      <c r="B1045838" s="17"/>
      <c r="C1045838" s="17"/>
      <c r="D1045838" s="17"/>
      <c r="E1045838" s="18"/>
      <c r="F1045838" s="18"/>
    </row>
    <row r="1045839" s="2" customFormat="1" ht="13.5" spans="1:6">
      <c r="A1045839" s="16"/>
      <c r="B1045839" s="17"/>
      <c r="C1045839" s="17"/>
      <c r="D1045839" s="17"/>
      <c r="E1045839" s="18"/>
      <c r="F1045839" s="18"/>
    </row>
    <row r="1045840" s="2" customFormat="1" ht="13.5" spans="1:6">
      <c r="A1045840" s="16"/>
      <c r="B1045840" s="17"/>
      <c r="C1045840" s="17"/>
      <c r="D1045840" s="17"/>
      <c r="E1045840" s="18"/>
      <c r="F1045840" s="18"/>
    </row>
    <row r="1045841" s="2" customFormat="1" ht="13.5" spans="1:6">
      <c r="A1045841" s="16"/>
      <c r="B1045841" s="17"/>
      <c r="C1045841" s="17"/>
      <c r="D1045841" s="17"/>
      <c r="E1045841" s="18"/>
      <c r="F1045841" s="18"/>
    </row>
    <row r="1045842" s="2" customFormat="1" ht="13.5" spans="1:6">
      <c r="A1045842" s="16"/>
      <c r="B1045842" s="17"/>
      <c r="C1045842" s="17"/>
      <c r="D1045842" s="17"/>
      <c r="E1045842" s="18"/>
      <c r="F1045842" s="18"/>
    </row>
    <row r="1045843" s="2" customFormat="1" ht="13.5" spans="1:6">
      <c r="A1045843" s="16"/>
      <c r="B1045843" s="17"/>
      <c r="C1045843" s="17"/>
      <c r="D1045843" s="17"/>
      <c r="E1045843" s="18"/>
      <c r="F1045843" s="18"/>
    </row>
    <row r="1045844" s="2" customFormat="1" ht="13.5" spans="1:6">
      <c r="A1045844" s="16"/>
      <c r="B1045844" s="17"/>
      <c r="C1045844" s="17"/>
      <c r="D1045844" s="17"/>
      <c r="E1045844" s="18"/>
      <c r="F1045844" s="18"/>
    </row>
    <row r="1045845" s="2" customFormat="1" ht="13.5" spans="1:6">
      <c r="A1045845" s="16"/>
      <c r="B1045845" s="17"/>
      <c r="C1045845" s="17"/>
      <c r="D1045845" s="17"/>
      <c r="E1045845" s="18"/>
      <c r="F1045845" s="18"/>
    </row>
    <row r="1045846" s="2" customFormat="1" ht="13.5" spans="1:6">
      <c r="A1045846" s="16"/>
      <c r="B1045846" s="17"/>
      <c r="C1045846" s="17"/>
      <c r="D1045846" s="17"/>
      <c r="E1045846" s="18"/>
      <c r="F1045846" s="18"/>
    </row>
    <row r="1045847" s="2" customFormat="1" ht="13.5" spans="1:6">
      <c r="A1045847" s="16"/>
      <c r="B1045847" s="17"/>
      <c r="C1045847" s="17"/>
      <c r="D1045847" s="17"/>
      <c r="E1045847" s="18"/>
      <c r="F1045847" s="18"/>
    </row>
    <row r="1045848" s="2" customFormat="1" ht="13.5" spans="1:6">
      <c r="A1045848" s="16"/>
      <c r="B1045848" s="17"/>
      <c r="C1045848" s="17"/>
      <c r="D1045848" s="17"/>
      <c r="E1045848" s="18"/>
      <c r="F1045848" s="18"/>
    </row>
    <row r="1045849" s="2" customFormat="1" ht="13.5" spans="1:6">
      <c r="A1045849" s="16"/>
      <c r="B1045849" s="17"/>
      <c r="C1045849" s="17"/>
      <c r="D1045849" s="17"/>
      <c r="E1045849" s="18"/>
      <c r="F1045849" s="18"/>
    </row>
    <row r="1045850" s="2" customFormat="1" ht="13.5" spans="1:6">
      <c r="A1045850" s="16"/>
      <c r="B1045850" s="17"/>
      <c r="C1045850" s="17"/>
      <c r="D1045850" s="17"/>
      <c r="E1045850" s="18"/>
      <c r="F1045850" s="18"/>
    </row>
    <row r="1045851" s="2" customFormat="1" ht="13.5" spans="1:6">
      <c r="A1045851" s="16"/>
      <c r="B1045851" s="17"/>
      <c r="C1045851" s="17"/>
      <c r="D1045851" s="17"/>
      <c r="E1045851" s="18"/>
      <c r="F1045851" s="18"/>
    </row>
    <row r="1045852" s="2" customFormat="1" ht="13.5" spans="1:6">
      <c r="A1045852" s="16"/>
      <c r="B1045852" s="17"/>
      <c r="C1045852" s="17"/>
      <c r="D1045852" s="17"/>
      <c r="E1045852" s="18"/>
      <c r="F1045852" s="18"/>
    </row>
    <row r="1045853" s="2" customFormat="1" ht="13.5" spans="1:6">
      <c r="A1045853" s="16"/>
      <c r="B1045853" s="17"/>
      <c r="C1045853" s="17"/>
      <c r="D1045853" s="17"/>
      <c r="E1045853" s="18"/>
      <c r="F1045853" s="18"/>
    </row>
    <row r="1045854" s="2" customFormat="1" ht="13.5" spans="1:6">
      <c r="A1045854" s="16"/>
      <c r="B1045854" s="17"/>
      <c r="C1045854" s="17"/>
      <c r="D1045854" s="17"/>
      <c r="E1045854" s="18"/>
      <c r="F1045854" s="18"/>
    </row>
    <row r="1045855" s="2" customFormat="1" ht="13.5" spans="1:6">
      <c r="A1045855" s="16"/>
      <c r="B1045855" s="17"/>
      <c r="C1045855" s="17"/>
      <c r="D1045855" s="17"/>
      <c r="E1045855" s="18"/>
      <c r="F1045855" s="18"/>
    </row>
    <row r="1045856" s="2" customFormat="1" ht="13.5" spans="1:6">
      <c r="A1045856" s="16"/>
      <c r="B1045856" s="17"/>
      <c r="C1045856" s="17"/>
      <c r="D1045856" s="17"/>
      <c r="E1045856" s="18"/>
      <c r="F1045856" s="18"/>
    </row>
    <row r="1045857" s="2" customFormat="1" ht="13.5" spans="1:6">
      <c r="A1045857" s="16"/>
      <c r="B1045857" s="17"/>
      <c r="C1045857" s="17"/>
      <c r="D1045857" s="17"/>
      <c r="E1045857" s="18"/>
      <c r="F1045857" s="18"/>
    </row>
    <row r="1045858" s="2" customFormat="1" ht="13.5" spans="1:6">
      <c r="A1045858" s="16"/>
      <c r="B1045858" s="17"/>
      <c r="C1045858" s="17"/>
      <c r="D1045858" s="17"/>
      <c r="E1045858" s="18"/>
      <c r="F1045858" s="18"/>
    </row>
    <row r="1045859" s="2" customFormat="1" ht="13.5" spans="1:6">
      <c r="A1045859" s="16"/>
      <c r="B1045859" s="17"/>
      <c r="C1045859" s="17"/>
      <c r="D1045859" s="17"/>
      <c r="E1045859" s="18"/>
      <c r="F1045859" s="18"/>
    </row>
    <row r="1045860" s="2" customFormat="1" ht="13.5" spans="1:6">
      <c r="A1045860" s="16"/>
      <c r="B1045860" s="17"/>
      <c r="C1045860" s="17"/>
      <c r="D1045860" s="17"/>
      <c r="E1045860" s="18"/>
      <c r="F1045860" s="18"/>
    </row>
    <row r="1045861" s="2" customFormat="1" ht="13.5" spans="1:6">
      <c r="A1045861" s="16"/>
      <c r="B1045861" s="17"/>
      <c r="C1045861" s="17"/>
      <c r="D1045861" s="17"/>
      <c r="E1045861" s="18"/>
      <c r="F1045861" s="18"/>
    </row>
    <row r="1045862" s="2" customFormat="1" ht="13.5" spans="1:6">
      <c r="A1045862" s="16"/>
      <c r="B1045862" s="17"/>
      <c r="C1045862" s="17"/>
      <c r="D1045862" s="17"/>
      <c r="E1045862" s="18"/>
      <c r="F1045862" s="18"/>
    </row>
    <row r="1045863" s="2" customFormat="1" ht="13.5" spans="1:6">
      <c r="A1045863" s="16"/>
      <c r="B1045863" s="17"/>
      <c r="C1045863" s="17"/>
      <c r="D1045863" s="17"/>
      <c r="E1045863" s="18"/>
      <c r="F1045863" s="18"/>
    </row>
    <row r="1045864" s="2" customFormat="1" ht="13.5" spans="1:6">
      <c r="A1045864" s="16"/>
      <c r="B1045864" s="17"/>
      <c r="C1045864" s="17"/>
      <c r="D1045864" s="17"/>
      <c r="E1045864" s="18"/>
      <c r="F1045864" s="18"/>
    </row>
    <row r="1045865" s="2" customFormat="1" ht="13.5" spans="1:6">
      <c r="A1045865" s="16"/>
      <c r="B1045865" s="17"/>
      <c r="C1045865" s="17"/>
      <c r="D1045865" s="17"/>
      <c r="E1045865" s="18"/>
      <c r="F1045865" s="18"/>
    </row>
    <row r="1045866" s="2" customFormat="1" ht="13.5" spans="1:6">
      <c r="A1045866" s="16"/>
      <c r="B1045866" s="17"/>
      <c r="C1045866" s="17"/>
      <c r="D1045866" s="17"/>
      <c r="E1045866" s="18"/>
      <c r="F1045866" s="18"/>
    </row>
    <row r="1045867" s="2" customFormat="1" ht="13.5" spans="1:6">
      <c r="A1045867" s="16"/>
      <c r="B1045867" s="17"/>
      <c r="C1045867" s="17"/>
      <c r="D1045867" s="17"/>
      <c r="E1045867" s="18"/>
      <c r="F1045867" s="18"/>
    </row>
    <row r="1045868" s="2" customFormat="1" ht="13.5" spans="1:6">
      <c r="A1045868" s="16"/>
      <c r="B1045868" s="17"/>
      <c r="C1045868" s="17"/>
      <c r="D1045868" s="17"/>
      <c r="E1045868" s="18"/>
      <c r="F1045868" s="18"/>
    </row>
    <row r="1045869" s="2" customFormat="1" ht="13.5" spans="1:6">
      <c r="A1045869" s="16"/>
      <c r="B1045869" s="17"/>
      <c r="C1045869" s="17"/>
      <c r="D1045869" s="17"/>
      <c r="E1045869" s="18"/>
      <c r="F1045869" s="18"/>
    </row>
    <row r="1045870" s="2" customFormat="1" ht="13.5" spans="1:6">
      <c r="A1045870" s="16"/>
      <c r="B1045870" s="17"/>
      <c r="C1045870" s="17"/>
      <c r="D1045870" s="17"/>
      <c r="E1045870" s="18"/>
      <c r="F1045870" s="18"/>
    </row>
    <row r="1045871" s="2" customFormat="1" ht="13.5" spans="1:6">
      <c r="A1045871" s="16"/>
      <c r="B1045871" s="17"/>
      <c r="C1045871" s="17"/>
      <c r="D1045871" s="17"/>
      <c r="E1045871" s="18"/>
      <c r="F1045871" s="18"/>
    </row>
    <row r="1045872" s="2" customFormat="1" ht="13.5" spans="1:6">
      <c r="A1045872" s="16"/>
      <c r="B1045872" s="17"/>
      <c r="C1045872" s="17"/>
      <c r="D1045872" s="17"/>
      <c r="E1045872" s="18"/>
      <c r="F1045872" s="18"/>
    </row>
    <row r="1045873" s="2" customFormat="1" ht="13.5" spans="1:6">
      <c r="A1045873" s="16"/>
      <c r="B1045873" s="17"/>
      <c r="C1045873" s="17"/>
      <c r="D1045873" s="17"/>
      <c r="E1045873" s="18"/>
      <c r="F1045873" s="18"/>
    </row>
    <row r="1045874" s="2" customFormat="1" ht="13.5" spans="1:6">
      <c r="A1045874" s="16"/>
      <c r="B1045874" s="17"/>
      <c r="C1045874" s="17"/>
      <c r="D1045874" s="17"/>
      <c r="E1045874" s="18"/>
      <c r="F1045874" s="18"/>
    </row>
    <row r="1045875" s="2" customFormat="1" ht="13.5" spans="1:6">
      <c r="A1045875" s="16"/>
      <c r="B1045875" s="17"/>
      <c r="C1045875" s="17"/>
      <c r="D1045875" s="17"/>
      <c r="E1045875" s="18"/>
      <c r="F1045875" s="18"/>
    </row>
    <row r="1045876" s="2" customFormat="1" ht="13.5" spans="1:6">
      <c r="A1045876" s="16"/>
      <c r="B1045876" s="17"/>
      <c r="C1045876" s="17"/>
      <c r="D1045876" s="17"/>
      <c r="E1045876" s="18"/>
      <c r="F1045876" s="18"/>
    </row>
    <row r="1045877" s="2" customFormat="1" ht="13.5" spans="1:6">
      <c r="A1045877" s="16"/>
      <c r="B1045877" s="17"/>
      <c r="C1045877" s="17"/>
      <c r="D1045877" s="17"/>
      <c r="E1045877" s="18"/>
      <c r="F1045877" s="18"/>
    </row>
    <row r="1045878" s="2" customFormat="1" ht="13.5" spans="1:6">
      <c r="A1045878" s="16"/>
      <c r="B1045878" s="17"/>
      <c r="C1045878" s="17"/>
      <c r="D1045878" s="17"/>
      <c r="E1045878" s="18"/>
      <c r="F1045878" s="18"/>
    </row>
    <row r="1045879" s="2" customFormat="1" ht="13.5" spans="1:6">
      <c r="A1045879" s="16"/>
      <c r="B1045879" s="17"/>
      <c r="C1045879" s="17"/>
      <c r="D1045879" s="17"/>
      <c r="E1045879" s="18"/>
      <c r="F1045879" s="18"/>
    </row>
    <row r="1045880" s="2" customFormat="1" ht="13.5" spans="1:6">
      <c r="A1045880" s="16"/>
      <c r="B1045880" s="17"/>
      <c r="C1045880" s="17"/>
      <c r="D1045880" s="17"/>
      <c r="E1045880" s="18"/>
      <c r="F1045880" s="18"/>
    </row>
    <row r="1045881" s="2" customFormat="1" ht="13.5" spans="1:6">
      <c r="A1045881" s="16"/>
      <c r="B1045881" s="17"/>
      <c r="C1045881" s="17"/>
      <c r="D1045881" s="17"/>
      <c r="E1045881" s="18"/>
      <c r="F1045881" s="18"/>
    </row>
    <row r="1045882" s="2" customFormat="1" ht="13.5" spans="1:6">
      <c r="A1045882" s="16"/>
      <c r="B1045882" s="17"/>
      <c r="C1045882" s="17"/>
      <c r="D1045882" s="17"/>
      <c r="E1045882" s="18"/>
      <c r="F1045882" s="18"/>
    </row>
    <row r="1045883" s="2" customFormat="1" ht="13.5" spans="1:6">
      <c r="A1045883" s="16"/>
      <c r="B1045883" s="17"/>
      <c r="C1045883" s="17"/>
      <c r="D1045883" s="17"/>
      <c r="E1045883" s="18"/>
      <c r="F1045883" s="18"/>
    </row>
    <row r="1045884" s="2" customFormat="1" ht="13.5" spans="1:6">
      <c r="A1045884" s="16"/>
      <c r="B1045884" s="17"/>
      <c r="C1045884" s="17"/>
      <c r="D1045884" s="17"/>
      <c r="E1045884" s="18"/>
      <c r="F1045884" s="18"/>
    </row>
    <row r="1045885" s="2" customFormat="1" ht="13.5" spans="1:6">
      <c r="A1045885" s="16"/>
      <c r="B1045885" s="17"/>
      <c r="C1045885" s="17"/>
      <c r="D1045885" s="17"/>
      <c r="E1045885" s="18"/>
      <c r="F1045885" s="18"/>
    </row>
    <row r="1045886" s="2" customFormat="1" ht="13.5" spans="1:6">
      <c r="A1045886" s="16"/>
      <c r="B1045886" s="17"/>
      <c r="C1045886" s="17"/>
      <c r="D1045886" s="17"/>
      <c r="E1045886" s="18"/>
      <c r="F1045886" s="18"/>
    </row>
    <row r="1045887" s="2" customFormat="1" ht="13.5" spans="1:6">
      <c r="A1045887" s="16"/>
      <c r="B1045887" s="17"/>
      <c r="C1045887" s="17"/>
      <c r="D1045887" s="17"/>
      <c r="E1045887" s="18"/>
      <c r="F1045887" s="18"/>
    </row>
    <row r="1045888" s="2" customFormat="1" ht="13.5" spans="1:6">
      <c r="A1045888" s="16"/>
      <c r="B1045888" s="17"/>
      <c r="C1045888" s="17"/>
      <c r="D1045888" s="17"/>
      <c r="E1045888" s="18"/>
      <c r="F1045888" s="18"/>
    </row>
    <row r="1045889" s="2" customFormat="1" ht="13.5" spans="1:6">
      <c r="A1045889" s="16"/>
      <c r="B1045889" s="17"/>
      <c r="C1045889" s="17"/>
      <c r="D1045889" s="17"/>
      <c r="E1045889" s="18"/>
      <c r="F1045889" s="18"/>
    </row>
    <row r="1045890" s="2" customFormat="1" ht="13.5" spans="1:6">
      <c r="A1045890" s="16"/>
      <c r="B1045890" s="17"/>
      <c r="C1045890" s="17"/>
      <c r="D1045890" s="17"/>
      <c r="E1045890" s="18"/>
      <c r="F1045890" s="18"/>
    </row>
    <row r="1045891" s="2" customFormat="1" ht="13.5" spans="1:6">
      <c r="A1045891" s="16"/>
      <c r="B1045891" s="17"/>
      <c r="C1045891" s="17"/>
      <c r="D1045891" s="17"/>
      <c r="E1045891" s="18"/>
      <c r="F1045891" s="18"/>
    </row>
    <row r="1045892" s="2" customFormat="1" ht="13.5" spans="1:6">
      <c r="A1045892" s="16"/>
      <c r="B1045892" s="17"/>
      <c r="C1045892" s="17"/>
      <c r="D1045892" s="17"/>
      <c r="E1045892" s="18"/>
      <c r="F1045892" s="18"/>
    </row>
    <row r="1045893" s="2" customFormat="1" ht="13.5" spans="1:6">
      <c r="A1045893" s="16"/>
      <c r="B1045893" s="17"/>
      <c r="C1045893" s="17"/>
      <c r="D1045893" s="17"/>
      <c r="E1045893" s="18"/>
      <c r="F1045893" s="18"/>
    </row>
    <row r="1045894" s="2" customFormat="1" ht="13.5" spans="1:6">
      <c r="A1045894" s="16"/>
      <c r="B1045894" s="17"/>
      <c r="C1045894" s="17"/>
      <c r="D1045894" s="17"/>
      <c r="E1045894" s="18"/>
      <c r="F1045894" s="18"/>
    </row>
    <row r="1045895" s="2" customFormat="1" ht="13.5" spans="1:6">
      <c r="A1045895" s="16"/>
      <c r="B1045895" s="17"/>
      <c r="C1045895" s="17"/>
      <c r="D1045895" s="17"/>
      <c r="E1045895" s="18"/>
      <c r="F1045895" s="18"/>
    </row>
    <row r="1045896" s="2" customFormat="1" ht="13.5" spans="1:6">
      <c r="A1045896" s="16"/>
      <c r="B1045896" s="17"/>
      <c r="C1045896" s="17"/>
      <c r="D1045896" s="17"/>
      <c r="E1045896" s="18"/>
      <c r="F1045896" s="18"/>
    </row>
    <row r="1045897" s="2" customFormat="1" ht="13.5" spans="1:6">
      <c r="A1045897" s="16"/>
      <c r="B1045897" s="17"/>
      <c r="C1045897" s="17"/>
      <c r="D1045897" s="17"/>
      <c r="E1045897" s="18"/>
      <c r="F1045897" s="18"/>
    </row>
    <row r="1045898" s="2" customFormat="1" ht="13.5" spans="1:6">
      <c r="A1045898" s="16"/>
      <c r="B1045898" s="17"/>
      <c r="C1045898" s="17"/>
      <c r="D1045898" s="17"/>
      <c r="E1045898" s="18"/>
      <c r="F1045898" s="18"/>
    </row>
    <row r="1045899" s="2" customFormat="1" ht="13.5" spans="1:6">
      <c r="A1045899" s="16"/>
      <c r="B1045899" s="17"/>
      <c r="C1045899" s="17"/>
      <c r="D1045899" s="17"/>
      <c r="E1045899" s="18"/>
      <c r="F1045899" s="18"/>
    </row>
    <row r="1045900" s="2" customFormat="1" ht="13.5" spans="1:6">
      <c r="A1045900" s="16"/>
      <c r="B1045900" s="17"/>
      <c r="C1045900" s="17"/>
      <c r="D1045900" s="17"/>
      <c r="E1045900" s="18"/>
      <c r="F1045900" s="18"/>
    </row>
    <row r="1045901" s="2" customFormat="1" ht="13.5" spans="1:6">
      <c r="A1045901" s="16"/>
      <c r="B1045901" s="17"/>
      <c r="C1045901" s="17"/>
      <c r="D1045901" s="17"/>
      <c r="E1045901" s="18"/>
      <c r="F1045901" s="18"/>
    </row>
    <row r="1045902" s="2" customFormat="1" ht="13.5" spans="1:6">
      <c r="A1045902" s="16"/>
      <c r="B1045902" s="17"/>
      <c r="C1045902" s="17"/>
      <c r="D1045902" s="17"/>
      <c r="E1045902" s="18"/>
      <c r="F1045902" s="18"/>
    </row>
    <row r="1045903" s="2" customFormat="1" ht="13.5" spans="1:6">
      <c r="A1045903" s="16"/>
      <c r="B1045903" s="17"/>
      <c r="C1045903" s="17"/>
      <c r="D1045903" s="17"/>
      <c r="E1045903" s="18"/>
      <c r="F1045903" s="18"/>
    </row>
    <row r="1045904" s="2" customFormat="1" ht="13.5" spans="1:6">
      <c r="A1045904" s="16"/>
      <c r="B1045904" s="17"/>
      <c r="C1045904" s="17"/>
      <c r="D1045904" s="17"/>
      <c r="E1045904" s="18"/>
      <c r="F1045904" s="18"/>
    </row>
    <row r="1045905" s="2" customFormat="1" ht="13.5" spans="1:6">
      <c r="A1045905" s="16"/>
      <c r="B1045905" s="17"/>
      <c r="C1045905" s="17"/>
      <c r="D1045905" s="17"/>
      <c r="E1045905" s="18"/>
      <c r="F1045905" s="18"/>
    </row>
    <row r="1045906" s="2" customFormat="1" ht="13.5" spans="1:6">
      <c r="A1045906" s="16"/>
      <c r="B1045906" s="17"/>
      <c r="C1045906" s="17"/>
      <c r="D1045906" s="17"/>
      <c r="E1045906" s="18"/>
      <c r="F1045906" s="18"/>
    </row>
    <row r="1045907" s="2" customFormat="1" ht="13.5" spans="1:6">
      <c r="A1045907" s="16"/>
      <c r="B1045907" s="17"/>
      <c r="C1045907" s="17"/>
      <c r="D1045907" s="17"/>
      <c r="E1045907" s="18"/>
      <c r="F1045907" s="18"/>
    </row>
    <row r="1045908" s="2" customFormat="1" ht="13.5" spans="1:6">
      <c r="A1045908" s="16"/>
      <c r="B1045908" s="17"/>
      <c r="C1045908" s="17"/>
      <c r="D1045908" s="17"/>
      <c r="E1045908" s="18"/>
      <c r="F1045908" s="18"/>
    </row>
    <row r="1045909" s="2" customFormat="1" ht="13.5" spans="1:6">
      <c r="A1045909" s="16"/>
      <c r="B1045909" s="17"/>
      <c r="C1045909" s="17"/>
      <c r="D1045909" s="17"/>
      <c r="E1045909" s="18"/>
      <c r="F1045909" s="18"/>
    </row>
    <row r="1045910" s="2" customFormat="1" ht="13.5" spans="1:6">
      <c r="A1045910" s="16"/>
      <c r="B1045910" s="17"/>
      <c r="C1045910" s="17"/>
      <c r="D1045910" s="17"/>
      <c r="E1045910" s="18"/>
      <c r="F1045910" s="18"/>
    </row>
    <row r="1045911" s="2" customFormat="1" ht="13.5" spans="1:6">
      <c r="A1045911" s="16"/>
      <c r="B1045911" s="17"/>
      <c r="C1045911" s="17"/>
      <c r="D1045911" s="17"/>
      <c r="E1045911" s="18"/>
      <c r="F1045911" s="18"/>
    </row>
    <row r="1045912" s="2" customFormat="1" ht="13.5" spans="1:6">
      <c r="A1045912" s="16"/>
      <c r="B1045912" s="17"/>
      <c r="C1045912" s="17"/>
      <c r="D1045912" s="17"/>
      <c r="E1045912" s="18"/>
      <c r="F1045912" s="18"/>
    </row>
    <row r="1045913" s="2" customFormat="1" ht="13.5" spans="1:6">
      <c r="A1045913" s="16"/>
      <c r="B1045913" s="17"/>
      <c r="C1045913" s="17"/>
      <c r="D1045913" s="17"/>
      <c r="E1045913" s="18"/>
      <c r="F1045913" s="18"/>
    </row>
    <row r="1045914" s="2" customFormat="1" ht="13.5" spans="1:6">
      <c r="A1045914" s="16"/>
      <c r="B1045914" s="17"/>
      <c r="C1045914" s="17"/>
      <c r="D1045914" s="17"/>
      <c r="E1045914" s="18"/>
      <c r="F1045914" s="18"/>
    </row>
    <row r="1045915" s="2" customFormat="1" ht="13.5" spans="1:6">
      <c r="A1045915" s="16"/>
      <c r="B1045915" s="17"/>
      <c r="C1045915" s="17"/>
      <c r="D1045915" s="17"/>
      <c r="E1045915" s="18"/>
      <c r="F1045915" s="18"/>
    </row>
    <row r="1045916" s="2" customFormat="1" ht="13.5" spans="1:6">
      <c r="A1045916" s="16"/>
      <c r="B1045916" s="17"/>
      <c r="C1045916" s="17"/>
      <c r="D1045916" s="17"/>
      <c r="E1045916" s="18"/>
      <c r="F1045916" s="18"/>
    </row>
    <row r="1045917" s="2" customFormat="1" ht="13.5" spans="1:6">
      <c r="A1045917" s="16"/>
      <c r="B1045917" s="17"/>
      <c r="C1045917" s="17"/>
      <c r="D1045917" s="17"/>
      <c r="E1045917" s="18"/>
      <c r="F1045917" s="18"/>
    </row>
    <row r="1045918" s="2" customFormat="1" ht="13.5" spans="1:6">
      <c r="A1045918" s="16"/>
      <c r="B1045918" s="17"/>
      <c r="C1045918" s="17"/>
      <c r="D1045918" s="17"/>
      <c r="E1045918" s="18"/>
      <c r="F1045918" s="18"/>
    </row>
    <row r="1045919" s="2" customFormat="1" ht="13.5" spans="1:6">
      <c r="A1045919" s="16"/>
      <c r="B1045919" s="17"/>
      <c r="C1045919" s="17"/>
      <c r="D1045919" s="17"/>
      <c r="E1045919" s="18"/>
      <c r="F1045919" s="18"/>
    </row>
    <row r="1045920" s="2" customFormat="1" ht="13.5" spans="1:6">
      <c r="A1045920" s="16"/>
      <c r="B1045920" s="17"/>
      <c r="C1045920" s="17"/>
      <c r="D1045920" s="17"/>
      <c r="E1045920" s="18"/>
      <c r="F1045920" s="18"/>
    </row>
    <row r="1045921" s="2" customFormat="1" ht="13.5" spans="1:6">
      <c r="A1045921" s="16"/>
      <c r="B1045921" s="17"/>
      <c r="C1045921" s="17"/>
      <c r="D1045921" s="17"/>
      <c r="E1045921" s="18"/>
      <c r="F1045921" s="18"/>
    </row>
    <row r="1045922" s="2" customFormat="1" ht="13.5" spans="1:6">
      <c r="A1045922" s="16"/>
      <c r="B1045922" s="17"/>
      <c r="C1045922" s="17"/>
      <c r="D1045922" s="17"/>
      <c r="E1045922" s="18"/>
      <c r="F1045922" s="18"/>
    </row>
    <row r="1045923" s="2" customFormat="1" ht="13.5" spans="1:6">
      <c r="A1045923" s="16"/>
      <c r="B1045923" s="17"/>
      <c r="C1045923" s="17"/>
      <c r="D1045923" s="17"/>
      <c r="E1045923" s="18"/>
      <c r="F1045923" s="18"/>
    </row>
    <row r="1045924" s="2" customFormat="1" ht="13.5" spans="1:6">
      <c r="A1045924" s="16"/>
      <c r="B1045924" s="17"/>
      <c r="C1045924" s="17"/>
      <c r="D1045924" s="17"/>
      <c r="E1045924" s="18"/>
      <c r="F1045924" s="18"/>
    </row>
    <row r="1045925" s="2" customFormat="1" ht="13.5" spans="1:6">
      <c r="A1045925" s="16"/>
      <c r="B1045925" s="17"/>
      <c r="C1045925" s="17"/>
      <c r="D1045925" s="17"/>
      <c r="E1045925" s="18"/>
      <c r="F1045925" s="18"/>
    </row>
    <row r="1045926" s="2" customFormat="1" ht="13.5" spans="1:6">
      <c r="A1045926" s="16"/>
      <c r="B1045926" s="17"/>
      <c r="C1045926" s="17"/>
      <c r="D1045926" s="17"/>
      <c r="E1045926" s="18"/>
      <c r="F1045926" s="18"/>
    </row>
    <row r="1045927" s="2" customFormat="1" ht="13.5" spans="1:6">
      <c r="A1045927" s="16"/>
      <c r="B1045927" s="17"/>
      <c r="C1045927" s="17"/>
      <c r="D1045927" s="17"/>
      <c r="E1045927" s="18"/>
      <c r="F1045927" s="18"/>
    </row>
    <row r="1045928" s="2" customFormat="1" ht="13.5" spans="1:6">
      <c r="A1045928" s="16"/>
      <c r="B1045928" s="17"/>
      <c r="C1045928" s="17"/>
      <c r="D1045928" s="17"/>
      <c r="E1045928" s="18"/>
      <c r="F1045928" s="18"/>
    </row>
    <row r="1045929" s="2" customFormat="1" ht="13.5" spans="1:6">
      <c r="A1045929" s="16"/>
      <c r="B1045929" s="17"/>
      <c r="C1045929" s="17"/>
      <c r="D1045929" s="17"/>
      <c r="E1045929" s="18"/>
      <c r="F1045929" s="18"/>
    </row>
    <row r="1045930" s="2" customFormat="1" ht="13.5" spans="1:6">
      <c r="A1045930" s="16"/>
      <c r="B1045930" s="17"/>
      <c r="C1045930" s="17"/>
      <c r="D1045930" s="17"/>
      <c r="E1045930" s="18"/>
      <c r="F1045930" s="18"/>
    </row>
    <row r="1045931" s="2" customFormat="1" ht="13.5" spans="1:6">
      <c r="A1045931" s="16"/>
      <c r="B1045931" s="17"/>
      <c r="C1045931" s="17"/>
      <c r="D1045931" s="17"/>
      <c r="E1045931" s="18"/>
      <c r="F1045931" s="18"/>
    </row>
    <row r="1045932" s="2" customFormat="1" ht="13.5" spans="1:6">
      <c r="A1045932" s="16"/>
      <c r="B1045932" s="17"/>
      <c r="C1045932" s="17"/>
      <c r="D1045932" s="17"/>
      <c r="E1045932" s="18"/>
      <c r="F1045932" s="18"/>
    </row>
    <row r="1045933" s="2" customFormat="1" ht="13.5" spans="1:6">
      <c r="A1045933" s="16"/>
      <c r="B1045933" s="17"/>
      <c r="C1045933" s="17"/>
      <c r="D1045933" s="17"/>
      <c r="E1045933" s="18"/>
      <c r="F1045933" s="18"/>
    </row>
    <row r="1045934" s="2" customFormat="1" ht="13.5" spans="1:6">
      <c r="A1045934" s="16"/>
      <c r="B1045934" s="17"/>
      <c r="C1045934" s="17"/>
      <c r="D1045934" s="17"/>
      <c r="E1045934" s="18"/>
      <c r="F1045934" s="18"/>
    </row>
    <row r="1045935" s="2" customFormat="1" ht="13.5" spans="1:6">
      <c r="A1045935" s="16"/>
      <c r="B1045935" s="17"/>
      <c r="C1045935" s="17"/>
      <c r="D1045935" s="17"/>
      <c r="E1045935" s="18"/>
      <c r="F1045935" s="18"/>
    </row>
    <row r="1045936" s="2" customFormat="1" ht="13.5" spans="1:6">
      <c r="A1045936" s="16"/>
      <c r="B1045936" s="17"/>
      <c r="C1045936" s="17"/>
      <c r="D1045936" s="17"/>
      <c r="E1045936" s="18"/>
      <c r="F1045936" s="18"/>
    </row>
    <row r="1045937" s="2" customFormat="1" ht="13.5" spans="1:6">
      <c r="A1045937" s="16"/>
      <c r="B1045937" s="17"/>
      <c r="C1045937" s="17"/>
      <c r="D1045937" s="17"/>
      <c r="E1045937" s="18"/>
      <c r="F1045937" s="18"/>
    </row>
    <row r="1045938" s="2" customFormat="1" ht="13.5" spans="1:6">
      <c r="A1045938" s="16"/>
      <c r="B1045938" s="17"/>
      <c r="C1045938" s="17"/>
      <c r="D1045938" s="17"/>
      <c r="E1045938" s="18"/>
      <c r="F1045938" s="18"/>
    </row>
    <row r="1045939" s="2" customFormat="1" ht="13.5" spans="1:6">
      <c r="A1045939" s="16"/>
      <c r="B1045939" s="17"/>
      <c r="C1045939" s="17"/>
      <c r="D1045939" s="17"/>
      <c r="E1045939" s="18"/>
      <c r="F1045939" s="18"/>
    </row>
    <row r="1045940" s="2" customFormat="1" ht="13.5" spans="1:6">
      <c r="A1045940" s="16"/>
      <c r="B1045940" s="17"/>
      <c r="C1045940" s="17"/>
      <c r="D1045940" s="17"/>
      <c r="E1045940" s="18"/>
      <c r="F1045940" s="18"/>
    </row>
    <row r="1045941" s="2" customFormat="1" ht="13.5" spans="1:6">
      <c r="A1045941" s="16"/>
      <c r="B1045941" s="17"/>
      <c r="C1045941" s="17"/>
      <c r="D1045941" s="17"/>
      <c r="E1045941" s="18"/>
      <c r="F1045941" s="18"/>
    </row>
    <row r="1045942" s="2" customFormat="1" ht="13.5" spans="1:6">
      <c r="A1045942" s="16"/>
      <c r="B1045942" s="17"/>
      <c r="C1045942" s="17"/>
      <c r="D1045942" s="17"/>
      <c r="E1045942" s="18"/>
      <c r="F1045942" s="18"/>
    </row>
    <row r="1045943" s="2" customFormat="1" ht="13.5" spans="1:6">
      <c r="A1045943" s="16"/>
      <c r="B1045943" s="17"/>
      <c r="C1045943" s="17"/>
      <c r="D1045943" s="17"/>
      <c r="E1045943" s="18"/>
      <c r="F1045943" s="18"/>
    </row>
    <row r="1045944" s="2" customFormat="1" ht="13.5" spans="1:6">
      <c r="A1045944" s="16"/>
      <c r="B1045944" s="17"/>
      <c r="C1045944" s="17"/>
      <c r="D1045944" s="17"/>
      <c r="E1045944" s="18"/>
      <c r="F1045944" s="18"/>
    </row>
    <row r="1045945" s="2" customFormat="1" ht="13.5" spans="1:6">
      <c r="A1045945" s="16"/>
      <c r="B1045945" s="17"/>
      <c r="C1045945" s="17"/>
      <c r="D1045945" s="17"/>
      <c r="E1045945" s="18"/>
      <c r="F1045945" s="18"/>
    </row>
    <row r="1045946" s="2" customFormat="1" ht="13.5" spans="1:6">
      <c r="A1045946" s="16"/>
      <c r="B1045946" s="17"/>
      <c r="C1045946" s="17"/>
      <c r="D1045946" s="17"/>
      <c r="E1045946" s="18"/>
      <c r="F1045946" s="18"/>
    </row>
    <row r="1045947" s="2" customFormat="1" ht="13.5" spans="1:6">
      <c r="A1045947" s="16"/>
      <c r="B1045947" s="17"/>
      <c r="C1045947" s="17"/>
      <c r="D1045947" s="17"/>
      <c r="E1045947" s="18"/>
      <c r="F1045947" s="18"/>
    </row>
    <row r="1045948" s="2" customFormat="1" ht="13.5" spans="1:6">
      <c r="A1045948" s="16"/>
      <c r="B1045948" s="17"/>
      <c r="C1045948" s="17"/>
      <c r="D1045948" s="17"/>
      <c r="E1045948" s="18"/>
      <c r="F1045948" s="18"/>
    </row>
    <row r="1045949" s="2" customFormat="1" ht="13.5" spans="1:6">
      <c r="A1045949" s="16"/>
      <c r="B1045949" s="17"/>
      <c r="C1045949" s="17"/>
      <c r="D1045949" s="17"/>
      <c r="E1045949" s="18"/>
      <c r="F1045949" s="18"/>
    </row>
    <row r="1045950" s="2" customFormat="1" ht="13.5" spans="1:6">
      <c r="A1045950" s="16"/>
      <c r="B1045950" s="17"/>
      <c r="C1045950" s="17"/>
      <c r="D1045950" s="17"/>
      <c r="E1045950" s="18"/>
      <c r="F1045950" s="18"/>
    </row>
    <row r="1045951" s="2" customFormat="1" ht="13.5" spans="1:6">
      <c r="A1045951" s="16"/>
      <c r="B1045951" s="17"/>
      <c r="C1045951" s="17"/>
      <c r="D1045951" s="17"/>
      <c r="E1045951" s="18"/>
      <c r="F1045951" s="18"/>
    </row>
    <row r="1045952" s="2" customFormat="1" ht="13.5" spans="1:6">
      <c r="A1045952" s="16"/>
      <c r="B1045952" s="17"/>
      <c r="C1045952" s="17"/>
      <c r="D1045952" s="17"/>
      <c r="E1045952" s="18"/>
      <c r="F1045952" s="18"/>
    </row>
    <row r="1045953" s="2" customFormat="1" ht="13.5" spans="1:6">
      <c r="A1045953" s="16"/>
      <c r="B1045953" s="17"/>
      <c r="C1045953" s="17"/>
      <c r="D1045953" s="17"/>
      <c r="E1045953" s="18"/>
      <c r="F1045953" s="18"/>
    </row>
    <row r="1045954" s="2" customFormat="1" ht="13.5" spans="1:6">
      <c r="A1045954" s="16"/>
      <c r="B1045954" s="17"/>
      <c r="C1045954" s="17"/>
      <c r="D1045954" s="17"/>
      <c r="E1045954" s="18"/>
      <c r="F1045954" s="18"/>
    </row>
    <row r="1045955" s="2" customFormat="1" ht="13.5" spans="1:6">
      <c r="A1045955" s="16"/>
      <c r="B1045955" s="17"/>
      <c r="C1045955" s="17"/>
      <c r="D1045955" s="17"/>
      <c r="E1045955" s="18"/>
      <c r="F1045955" s="18"/>
    </row>
    <row r="1045956" s="2" customFormat="1" ht="13.5" spans="1:6">
      <c r="A1045956" s="16"/>
      <c r="B1045956" s="17"/>
      <c r="C1045956" s="17"/>
      <c r="D1045956" s="17"/>
      <c r="E1045956" s="18"/>
      <c r="F1045956" s="18"/>
    </row>
    <row r="1045957" s="2" customFormat="1" ht="13.5" spans="1:6">
      <c r="A1045957" s="16"/>
      <c r="B1045957" s="17"/>
      <c r="C1045957" s="17"/>
      <c r="D1045957" s="17"/>
      <c r="E1045957" s="18"/>
      <c r="F1045957" s="18"/>
    </row>
    <row r="1045958" s="2" customFormat="1" ht="13.5" spans="1:6">
      <c r="A1045958" s="16"/>
      <c r="B1045958" s="17"/>
      <c r="C1045958" s="17"/>
      <c r="D1045958" s="17"/>
      <c r="E1045958" s="18"/>
      <c r="F1045958" s="18"/>
    </row>
    <row r="1045959" s="2" customFormat="1" ht="13.5" spans="1:6">
      <c r="A1045959" s="16"/>
      <c r="B1045959" s="17"/>
      <c r="C1045959" s="17"/>
      <c r="D1045959" s="17"/>
      <c r="E1045959" s="18"/>
      <c r="F1045959" s="18"/>
    </row>
    <row r="1045960" s="2" customFormat="1" ht="13.5" spans="1:6">
      <c r="A1045960" s="16"/>
      <c r="B1045960" s="17"/>
      <c r="C1045960" s="17"/>
      <c r="D1045960" s="17"/>
      <c r="E1045960" s="18"/>
      <c r="F1045960" s="18"/>
    </row>
    <row r="1045961" s="2" customFormat="1" ht="13.5" spans="1:6">
      <c r="A1045961" s="16"/>
      <c r="B1045961" s="17"/>
      <c r="C1045961" s="17"/>
      <c r="D1045961" s="17"/>
      <c r="E1045961" s="18"/>
      <c r="F1045961" s="18"/>
    </row>
    <row r="1045962" s="2" customFormat="1" ht="13.5" spans="1:6">
      <c r="A1045962" s="16"/>
      <c r="B1045962" s="17"/>
      <c r="C1045962" s="17"/>
      <c r="D1045962" s="17"/>
      <c r="E1045962" s="18"/>
      <c r="F1045962" s="18"/>
    </row>
    <row r="1045963" s="2" customFormat="1" ht="13.5" spans="1:6">
      <c r="A1045963" s="16"/>
      <c r="B1045963" s="17"/>
      <c r="C1045963" s="17"/>
      <c r="D1045963" s="17"/>
      <c r="E1045963" s="18"/>
      <c r="F1045963" s="18"/>
    </row>
    <row r="1045964" s="2" customFormat="1" ht="13.5" spans="1:6">
      <c r="A1045964" s="16"/>
      <c r="B1045964" s="17"/>
      <c r="C1045964" s="17"/>
      <c r="D1045964" s="17"/>
      <c r="E1045964" s="18"/>
      <c r="F1045964" s="18"/>
    </row>
    <row r="1045965" s="2" customFormat="1" ht="13.5" spans="1:6">
      <c r="A1045965" s="16"/>
      <c r="B1045965" s="17"/>
      <c r="C1045965" s="17"/>
      <c r="D1045965" s="17"/>
      <c r="E1045965" s="18"/>
      <c r="F1045965" s="18"/>
    </row>
    <row r="1045966" s="2" customFormat="1" ht="13.5" spans="1:6">
      <c r="A1045966" s="16"/>
      <c r="B1045966" s="17"/>
      <c r="C1045966" s="17"/>
      <c r="D1045966" s="17"/>
      <c r="E1045966" s="18"/>
      <c r="F1045966" s="18"/>
    </row>
    <row r="1045967" s="2" customFormat="1" ht="13.5" spans="1:6">
      <c r="A1045967" s="16"/>
      <c r="B1045967" s="17"/>
      <c r="C1045967" s="17"/>
      <c r="D1045967" s="17"/>
      <c r="E1045967" s="18"/>
      <c r="F1045967" s="18"/>
    </row>
    <row r="1045968" s="2" customFormat="1" ht="13.5" spans="1:6">
      <c r="A1045968" s="16"/>
      <c r="B1045968" s="17"/>
      <c r="C1045968" s="17"/>
      <c r="D1045968" s="17"/>
      <c r="E1045968" s="18"/>
      <c r="F1045968" s="18"/>
    </row>
    <row r="1045969" s="2" customFormat="1" ht="13.5" spans="1:6">
      <c r="A1045969" s="16"/>
      <c r="B1045969" s="17"/>
      <c r="C1045969" s="17"/>
      <c r="D1045969" s="17"/>
      <c r="E1045969" s="18"/>
      <c r="F1045969" s="18"/>
    </row>
    <row r="1045970" s="2" customFormat="1" ht="13.5" spans="1:6">
      <c r="A1045970" s="16"/>
      <c r="B1045970" s="17"/>
      <c r="C1045970" s="17"/>
      <c r="D1045970" s="17"/>
      <c r="E1045970" s="18"/>
      <c r="F1045970" s="18"/>
    </row>
    <row r="1045971" s="2" customFormat="1" ht="13.5" spans="1:6">
      <c r="A1045971" s="16"/>
      <c r="B1045971" s="17"/>
      <c r="C1045971" s="17"/>
      <c r="D1045971" s="17"/>
      <c r="E1045971" s="18"/>
      <c r="F1045971" s="18"/>
    </row>
    <row r="1045972" s="2" customFormat="1" ht="13.5" spans="1:6">
      <c r="A1045972" s="16"/>
      <c r="B1045972" s="17"/>
      <c r="C1045972" s="17"/>
      <c r="D1045972" s="17"/>
      <c r="E1045972" s="18"/>
      <c r="F1045972" s="18"/>
    </row>
    <row r="1045973" s="2" customFormat="1" ht="13.5" spans="1:6">
      <c r="A1045973" s="16"/>
      <c r="B1045973" s="17"/>
      <c r="C1045973" s="17"/>
      <c r="D1045973" s="17"/>
      <c r="E1045973" s="18"/>
      <c r="F1045973" s="18"/>
    </row>
    <row r="1045974" s="2" customFormat="1" ht="13.5" spans="1:6">
      <c r="A1045974" s="16"/>
      <c r="B1045974" s="17"/>
      <c r="C1045974" s="17"/>
      <c r="D1045974" s="17"/>
      <c r="E1045974" s="18"/>
      <c r="F1045974" s="18"/>
    </row>
    <row r="1045975" s="2" customFormat="1" ht="13.5" spans="1:6">
      <c r="A1045975" s="16"/>
      <c r="B1045975" s="17"/>
      <c r="C1045975" s="17"/>
      <c r="D1045975" s="17"/>
      <c r="E1045975" s="18"/>
      <c r="F1045975" s="18"/>
    </row>
    <row r="1045976" s="2" customFormat="1" ht="13.5" spans="1:6">
      <c r="A1045976" s="16"/>
      <c r="B1045976" s="17"/>
      <c r="C1045976" s="17"/>
      <c r="D1045976" s="17"/>
      <c r="E1045976" s="18"/>
      <c r="F1045976" s="18"/>
    </row>
    <row r="1045977" s="2" customFormat="1" ht="13.5" spans="1:6">
      <c r="A1045977" s="16"/>
      <c r="B1045977" s="17"/>
      <c r="C1045977" s="17"/>
      <c r="D1045977" s="17"/>
      <c r="E1045977" s="18"/>
      <c r="F1045977" s="18"/>
    </row>
    <row r="1045978" s="2" customFormat="1" ht="13.5" spans="1:6">
      <c r="A1045978" s="16"/>
      <c r="B1045978" s="17"/>
      <c r="C1045978" s="17"/>
      <c r="D1045978" s="17"/>
      <c r="E1045978" s="18"/>
      <c r="F1045978" s="18"/>
    </row>
    <row r="1045979" s="2" customFormat="1" ht="13.5" spans="1:6">
      <c r="A1045979" s="16"/>
      <c r="B1045979" s="17"/>
      <c r="C1045979" s="17"/>
      <c r="D1045979" s="17"/>
      <c r="E1045979" s="18"/>
      <c r="F1045979" s="18"/>
    </row>
    <row r="1045980" s="2" customFormat="1" ht="13.5" spans="1:6">
      <c r="A1045980" s="16"/>
      <c r="B1045980" s="17"/>
      <c r="C1045980" s="17"/>
      <c r="D1045980" s="17"/>
      <c r="E1045980" s="18"/>
      <c r="F1045980" s="18"/>
    </row>
    <row r="1045981" s="2" customFormat="1" ht="13.5" spans="1:6">
      <c r="A1045981" s="16"/>
      <c r="B1045981" s="17"/>
      <c r="C1045981" s="17"/>
      <c r="D1045981" s="17"/>
      <c r="E1045981" s="18"/>
      <c r="F1045981" s="18"/>
    </row>
    <row r="1045982" s="2" customFormat="1" ht="13.5" spans="1:6">
      <c r="A1045982" s="16"/>
      <c r="B1045982" s="17"/>
      <c r="C1045982" s="17"/>
      <c r="D1045982" s="17"/>
      <c r="E1045982" s="18"/>
      <c r="F1045982" s="18"/>
    </row>
    <row r="1045983" s="2" customFormat="1" ht="13.5" spans="1:6">
      <c r="A1045983" s="16"/>
      <c r="B1045983" s="17"/>
      <c r="C1045983" s="17"/>
      <c r="D1045983" s="17"/>
      <c r="E1045983" s="18"/>
      <c r="F1045983" s="18"/>
    </row>
    <row r="1045984" s="2" customFormat="1" ht="13.5" spans="1:6">
      <c r="A1045984" s="16"/>
      <c r="B1045984" s="17"/>
      <c r="C1045984" s="17"/>
      <c r="D1045984" s="17"/>
      <c r="E1045984" s="18"/>
      <c r="F1045984" s="18"/>
    </row>
    <row r="1045985" s="2" customFormat="1" ht="13.5" spans="1:6">
      <c r="A1045985" s="16"/>
      <c r="B1045985" s="17"/>
      <c r="C1045985" s="17"/>
      <c r="D1045985" s="17"/>
      <c r="E1045985" s="18"/>
      <c r="F1045985" s="18"/>
    </row>
    <row r="1045986" s="2" customFormat="1" ht="13.5" spans="1:6">
      <c r="A1045986" s="16"/>
      <c r="B1045986" s="17"/>
      <c r="C1045986" s="17"/>
      <c r="D1045986" s="17"/>
      <c r="E1045986" s="18"/>
      <c r="F1045986" s="18"/>
    </row>
    <row r="1045987" s="2" customFormat="1" ht="13.5" spans="1:6">
      <c r="A1045987" s="16"/>
      <c r="B1045987" s="17"/>
      <c r="C1045987" s="17"/>
      <c r="D1045987" s="17"/>
      <c r="E1045987" s="18"/>
      <c r="F1045987" s="18"/>
    </row>
    <row r="1045988" s="2" customFormat="1" ht="13.5" spans="1:6">
      <c r="A1045988" s="16"/>
      <c r="B1045988" s="17"/>
      <c r="C1045988" s="17"/>
      <c r="D1045988" s="17"/>
      <c r="E1045988" s="18"/>
      <c r="F1045988" s="18"/>
    </row>
    <row r="1045989" s="2" customFormat="1" ht="13.5" spans="1:6">
      <c r="A1045989" s="16"/>
      <c r="B1045989" s="17"/>
      <c r="C1045989" s="17"/>
      <c r="D1045989" s="17"/>
      <c r="E1045989" s="18"/>
      <c r="F1045989" s="18"/>
    </row>
    <row r="1045990" s="2" customFormat="1" ht="13.5" spans="1:6">
      <c r="A1045990" s="16"/>
      <c r="B1045990" s="17"/>
      <c r="C1045990" s="17"/>
      <c r="D1045990" s="17"/>
      <c r="E1045990" s="18"/>
      <c r="F1045990" s="18"/>
    </row>
    <row r="1045991" s="2" customFormat="1" ht="13.5" spans="1:6">
      <c r="A1045991" s="16"/>
      <c r="B1045991" s="17"/>
      <c r="C1045991" s="17"/>
      <c r="D1045991" s="17"/>
      <c r="E1045991" s="18"/>
      <c r="F1045991" s="18"/>
    </row>
    <row r="1045992" s="2" customFormat="1" ht="13.5" spans="1:6">
      <c r="A1045992" s="16"/>
      <c r="B1045992" s="17"/>
      <c r="C1045992" s="17"/>
      <c r="D1045992" s="17"/>
      <c r="E1045992" s="18"/>
      <c r="F1045992" s="18"/>
    </row>
    <row r="1045993" s="2" customFormat="1" ht="13.5" spans="1:6">
      <c r="A1045993" s="16"/>
      <c r="B1045993" s="17"/>
      <c r="C1045993" s="17"/>
      <c r="D1045993" s="17"/>
      <c r="E1045993" s="18"/>
      <c r="F1045993" s="18"/>
    </row>
    <row r="1045994" s="2" customFormat="1" ht="13.5" spans="1:6">
      <c r="A1045994" s="16"/>
      <c r="B1045994" s="17"/>
      <c r="C1045994" s="17"/>
      <c r="D1045994" s="17"/>
      <c r="E1045994" s="18"/>
      <c r="F1045994" s="18"/>
    </row>
    <row r="1045995" s="2" customFormat="1" ht="13.5" spans="1:6">
      <c r="A1045995" s="16"/>
      <c r="B1045995" s="17"/>
      <c r="C1045995" s="17"/>
      <c r="D1045995" s="17"/>
      <c r="E1045995" s="18"/>
      <c r="F1045995" s="18"/>
    </row>
    <row r="1045996" s="2" customFormat="1" ht="13.5" spans="1:6">
      <c r="A1045996" s="16"/>
      <c r="B1045996" s="17"/>
      <c r="C1045996" s="17"/>
      <c r="D1045996" s="17"/>
      <c r="E1045996" s="18"/>
      <c r="F1045996" s="18"/>
    </row>
    <row r="1045997" s="2" customFormat="1" ht="13.5" spans="1:6">
      <c r="A1045997" s="16"/>
      <c r="B1045997" s="17"/>
      <c r="C1045997" s="17"/>
      <c r="D1045997" s="17"/>
      <c r="E1045997" s="18"/>
      <c r="F1045997" s="18"/>
    </row>
    <row r="1045998" s="2" customFormat="1" ht="13.5" spans="1:6">
      <c r="A1045998" s="16"/>
      <c r="B1045998" s="17"/>
      <c r="C1045998" s="17"/>
      <c r="D1045998" s="17"/>
      <c r="E1045998" s="18"/>
      <c r="F1045998" s="18"/>
    </row>
    <row r="1045999" s="2" customFormat="1" ht="13.5" spans="1:6">
      <c r="A1045999" s="16"/>
      <c r="B1045999" s="17"/>
      <c r="C1045999" s="17"/>
      <c r="D1045999" s="17"/>
      <c r="E1045999" s="18"/>
      <c r="F1045999" s="18"/>
    </row>
    <row r="1046000" s="2" customFormat="1" ht="13.5" spans="1:6">
      <c r="A1046000" s="16"/>
      <c r="B1046000" s="17"/>
      <c r="C1046000" s="17"/>
      <c r="D1046000" s="17"/>
      <c r="E1046000" s="18"/>
      <c r="F1046000" s="18"/>
    </row>
    <row r="1046001" s="2" customFormat="1" ht="13.5" spans="1:6">
      <c r="A1046001" s="16"/>
      <c r="B1046001" s="17"/>
      <c r="C1046001" s="17"/>
      <c r="D1046001" s="17"/>
      <c r="E1046001" s="18"/>
      <c r="F1046001" s="18"/>
    </row>
    <row r="1046002" s="2" customFormat="1" ht="13.5" spans="1:6">
      <c r="A1046002" s="16"/>
      <c r="B1046002" s="17"/>
      <c r="C1046002" s="17"/>
      <c r="D1046002" s="17"/>
      <c r="E1046002" s="18"/>
      <c r="F1046002" s="18"/>
    </row>
    <row r="1046003" s="2" customFormat="1" ht="13.5" spans="1:6">
      <c r="A1046003" s="16"/>
      <c r="B1046003" s="17"/>
      <c r="C1046003" s="17"/>
      <c r="D1046003" s="17"/>
      <c r="E1046003" s="18"/>
      <c r="F1046003" s="18"/>
    </row>
    <row r="1046004" s="2" customFormat="1" ht="13.5" spans="1:6">
      <c r="A1046004" s="16"/>
      <c r="B1046004" s="17"/>
      <c r="C1046004" s="17"/>
      <c r="D1046004" s="17"/>
      <c r="E1046004" s="18"/>
      <c r="F1046004" s="18"/>
    </row>
    <row r="1046005" s="2" customFormat="1" ht="13.5" spans="1:6">
      <c r="A1046005" s="16"/>
      <c r="B1046005" s="17"/>
      <c r="C1046005" s="17"/>
      <c r="D1046005" s="17"/>
      <c r="E1046005" s="18"/>
      <c r="F1046005" s="18"/>
    </row>
    <row r="1046006" s="2" customFormat="1" ht="13.5" spans="1:6">
      <c r="A1046006" s="16"/>
      <c r="B1046006" s="17"/>
      <c r="C1046006" s="17"/>
      <c r="D1046006" s="17"/>
      <c r="E1046006" s="18"/>
      <c r="F1046006" s="18"/>
    </row>
    <row r="1046007" s="2" customFormat="1" ht="13.5" spans="1:6">
      <c r="A1046007" s="16"/>
      <c r="B1046007" s="17"/>
      <c r="C1046007" s="17"/>
      <c r="D1046007" s="17"/>
      <c r="E1046007" s="18"/>
      <c r="F1046007" s="18"/>
    </row>
    <row r="1046008" s="2" customFormat="1" ht="13.5" spans="1:6">
      <c r="A1046008" s="16"/>
      <c r="B1046008" s="17"/>
      <c r="C1046008" s="17"/>
      <c r="D1046008" s="17"/>
      <c r="E1046008" s="18"/>
      <c r="F1046008" s="18"/>
    </row>
    <row r="1046009" s="2" customFormat="1" ht="13.5" spans="1:6">
      <c r="A1046009" s="16"/>
      <c r="B1046009" s="17"/>
      <c r="C1046009" s="17"/>
      <c r="D1046009" s="17"/>
      <c r="E1046009" s="18"/>
      <c r="F1046009" s="18"/>
    </row>
    <row r="1046010" s="2" customFormat="1" ht="13.5" spans="1:6">
      <c r="A1046010" s="16"/>
      <c r="B1046010" s="17"/>
      <c r="C1046010" s="17"/>
      <c r="D1046010" s="17"/>
      <c r="E1046010" s="18"/>
      <c r="F1046010" s="18"/>
    </row>
    <row r="1046011" s="2" customFormat="1" ht="13.5" spans="1:6">
      <c r="A1046011" s="16"/>
      <c r="B1046011" s="17"/>
      <c r="C1046011" s="17"/>
      <c r="D1046011" s="17"/>
      <c r="E1046011" s="18"/>
      <c r="F1046011" s="18"/>
    </row>
    <row r="1046012" s="2" customFormat="1" ht="13.5" spans="1:6">
      <c r="A1046012" s="16"/>
      <c r="B1046012" s="17"/>
      <c r="C1046012" s="17"/>
      <c r="D1046012" s="17"/>
      <c r="E1046012" s="18"/>
      <c r="F1046012" s="18"/>
    </row>
    <row r="1046013" s="2" customFormat="1" ht="13.5" spans="1:6">
      <c r="A1046013" s="16"/>
      <c r="B1046013" s="17"/>
      <c r="C1046013" s="17"/>
      <c r="D1046013" s="17"/>
      <c r="E1046013" s="18"/>
      <c r="F1046013" s="18"/>
    </row>
    <row r="1046014" s="2" customFormat="1" ht="13.5" spans="1:6">
      <c r="A1046014" s="16"/>
      <c r="B1046014" s="17"/>
      <c r="C1046014" s="17"/>
      <c r="D1046014" s="17"/>
      <c r="E1046014" s="18"/>
      <c r="F1046014" s="18"/>
    </row>
    <row r="1046015" s="2" customFormat="1" ht="13.5" spans="1:6">
      <c r="A1046015" s="16"/>
      <c r="B1046015" s="17"/>
      <c r="C1046015" s="17"/>
      <c r="D1046015" s="17"/>
      <c r="E1046015" s="18"/>
      <c r="F1046015" s="18"/>
    </row>
    <row r="1046016" s="2" customFormat="1" ht="13.5" spans="1:6">
      <c r="A1046016" s="16"/>
      <c r="B1046016" s="17"/>
      <c r="C1046016" s="17"/>
      <c r="D1046016" s="17"/>
      <c r="E1046016" s="18"/>
      <c r="F1046016" s="18"/>
    </row>
    <row r="1046017" s="2" customFormat="1" ht="13.5" spans="1:6">
      <c r="A1046017" s="16"/>
      <c r="B1046017" s="17"/>
      <c r="C1046017" s="17"/>
      <c r="D1046017" s="17"/>
      <c r="E1046017" s="18"/>
      <c r="F1046017" s="18"/>
    </row>
    <row r="1046018" s="2" customFormat="1" ht="13.5" spans="1:6">
      <c r="A1046018" s="16"/>
      <c r="B1046018" s="17"/>
      <c r="C1046018" s="17"/>
      <c r="D1046018" s="17"/>
      <c r="E1046018" s="18"/>
      <c r="F1046018" s="18"/>
    </row>
    <row r="1046019" s="2" customFormat="1" ht="13.5" spans="1:6">
      <c r="A1046019" s="16"/>
      <c r="B1046019" s="17"/>
      <c r="C1046019" s="17"/>
      <c r="D1046019" s="17"/>
      <c r="E1046019" s="18"/>
      <c r="F1046019" s="18"/>
    </row>
    <row r="1046020" s="2" customFormat="1" ht="13.5" spans="1:6">
      <c r="A1046020" s="16"/>
      <c r="B1046020" s="17"/>
      <c r="C1046020" s="17"/>
      <c r="D1046020" s="17"/>
      <c r="E1046020" s="18"/>
      <c r="F1046020" s="18"/>
    </row>
    <row r="1046021" s="2" customFormat="1" ht="13.5" spans="1:6">
      <c r="A1046021" s="16"/>
      <c r="B1046021" s="17"/>
      <c r="C1046021" s="17"/>
      <c r="D1046021" s="17"/>
      <c r="E1046021" s="18"/>
      <c r="F1046021" s="18"/>
    </row>
    <row r="1046022" s="2" customFormat="1" ht="13.5" spans="1:6">
      <c r="A1046022" s="16"/>
      <c r="B1046022" s="17"/>
      <c r="C1046022" s="17"/>
      <c r="D1046022" s="17"/>
      <c r="E1046022" s="18"/>
      <c r="F1046022" s="18"/>
    </row>
    <row r="1046023" s="2" customFormat="1" ht="13.5" spans="1:6">
      <c r="A1046023" s="16"/>
      <c r="B1046023" s="17"/>
      <c r="C1046023" s="17"/>
      <c r="D1046023" s="17"/>
      <c r="E1046023" s="18"/>
      <c r="F1046023" s="18"/>
    </row>
    <row r="1046024" s="2" customFormat="1" ht="13.5" spans="1:6">
      <c r="A1046024" s="16"/>
      <c r="B1046024" s="17"/>
      <c r="C1046024" s="17"/>
      <c r="D1046024" s="17"/>
      <c r="E1046024" s="18"/>
      <c r="F1046024" s="18"/>
    </row>
    <row r="1046025" s="2" customFormat="1" ht="13.5" spans="1:6">
      <c r="A1046025" s="16"/>
      <c r="B1046025" s="17"/>
      <c r="C1046025" s="17"/>
      <c r="D1046025" s="17"/>
      <c r="E1046025" s="18"/>
      <c r="F1046025" s="18"/>
    </row>
    <row r="1046026" s="2" customFormat="1" ht="13.5" spans="1:6">
      <c r="A1046026" s="16"/>
      <c r="B1046026" s="17"/>
      <c r="C1046026" s="17"/>
      <c r="D1046026" s="17"/>
      <c r="E1046026" s="18"/>
      <c r="F1046026" s="18"/>
    </row>
    <row r="1046027" s="2" customFormat="1" ht="13.5" spans="1:6">
      <c r="A1046027" s="16"/>
      <c r="B1046027" s="17"/>
      <c r="C1046027" s="17"/>
      <c r="D1046027" s="17"/>
      <c r="E1046027" s="18"/>
      <c r="F1046027" s="18"/>
    </row>
    <row r="1046028" s="2" customFormat="1" ht="13.5" spans="1:6">
      <c r="A1046028" s="16"/>
      <c r="B1046028" s="17"/>
      <c r="C1046028" s="17"/>
      <c r="D1046028" s="17"/>
      <c r="E1046028" s="18"/>
      <c r="F1046028" s="18"/>
    </row>
    <row r="1046029" s="2" customFormat="1" ht="13.5" spans="1:6">
      <c r="A1046029" s="16"/>
      <c r="B1046029" s="17"/>
      <c r="C1046029" s="17"/>
      <c r="D1046029" s="17"/>
      <c r="E1046029" s="18"/>
      <c r="F1046029" s="18"/>
    </row>
    <row r="1046030" s="2" customFormat="1" ht="13.5" spans="1:6">
      <c r="A1046030" s="16"/>
      <c r="B1046030" s="17"/>
      <c r="C1046030" s="17"/>
      <c r="D1046030" s="17"/>
      <c r="E1046030" s="18"/>
      <c r="F1046030" s="18"/>
    </row>
    <row r="1046031" s="2" customFormat="1" ht="13.5" spans="1:6">
      <c r="A1046031" s="16"/>
      <c r="B1046031" s="17"/>
      <c r="C1046031" s="17"/>
      <c r="D1046031" s="17"/>
      <c r="E1046031" s="18"/>
      <c r="F1046031" s="18"/>
    </row>
    <row r="1046032" s="2" customFormat="1" ht="13.5" spans="1:6">
      <c r="A1046032" s="16"/>
      <c r="B1046032" s="17"/>
      <c r="C1046032" s="17"/>
      <c r="D1046032" s="17"/>
      <c r="E1046032" s="18"/>
      <c r="F1046032" s="18"/>
    </row>
    <row r="1046033" s="2" customFormat="1" ht="13.5" spans="1:6">
      <c r="A1046033" s="16"/>
      <c r="B1046033" s="17"/>
      <c r="C1046033" s="17"/>
      <c r="D1046033" s="17"/>
      <c r="E1046033" s="18"/>
      <c r="F1046033" s="18"/>
    </row>
    <row r="1046034" s="2" customFormat="1" ht="13.5" spans="1:6">
      <c r="A1046034" s="16"/>
      <c r="B1046034" s="17"/>
      <c r="C1046034" s="17"/>
      <c r="D1046034" s="17"/>
      <c r="E1046034" s="18"/>
      <c r="F1046034" s="18"/>
    </row>
    <row r="1046035" s="2" customFormat="1" ht="13.5" spans="1:6">
      <c r="A1046035" s="16"/>
      <c r="B1046035" s="17"/>
      <c r="C1046035" s="17"/>
      <c r="D1046035" s="17"/>
      <c r="E1046035" s="18"/>
      <c r="F1046035" s="18"/>
    </row>
    <row r="1046036" s="2" customFormat="1" ht="13.5" spans="1:6">
      <c r="A1046036" s="16"/>
      <c r="B1046036" s="17"/>
      <c r="C1046036" s="17"/>
      <c r="D1046036" s="17"/>
      <c r="E1046036" s="18"/>
      <c r="F1046036" s="18"/>
    </row>
    <row r="1046037" s="2" customFormat="1" ht="13.5" spans="1:6">
      <c r="A1046037" s="16"/>
      <c r="B1046037" s="17"/>
      <c r="C1046037" s="17"/>
      <c r="D1046037" s="17"/>
      <c r="E1046037" s="18"/>
      <c r="F1046037" s="18"/>
    </row>
    <row r="1046038" s="2" customFormat="1" ht="13.5" spans="1:6">
      <c r="A1046038" s="16"/>
      <c r="B1046038" s="17"/>
      <c r="C1046038" s="17"/>
      <c r="D1046038" s="17"/>
      <c r="E1046038" s="18"/>
      <c r="F1046038" s="18"/>
    </row>
    <row r="1046039" s="2" customFormat="1" ht="13.5" spans="1:6">
      <c r="A1046039" s="16"/>
      <c r="B1046039" s="17"/>
      <c r="C1046039" s="17"/>
      <c r="D1046039" s="17"/>
      <c r="E1046039" s="18"/>
      <c r="F1046039" s="18"/>
    </row>
    <row r="1046040" s="2" customFormat="1" ht="13.5" spans="1:6">
      <c r="A1046040" s="16"/>
      <c r="B1046040" s="17"/>
      <c r="C1046040" s="17"/>
      <c r="D1046040" s="17"/>
      <c r="E1046040" s="18"/>
      <c r="F1046040" s="18"/>
    </row>
    <row r="1046041" s="2" customFormat="1" ht="13.5" spans="1:6">
      <c r="A1046041" s="16"/>
      <c r="B1046041" s="17"/>
      <c r="C1046041" s="17"/>
      <c r="D1046041" s="17"/>
      <c r="E1046041" s="18"/>
      <c r="F1046041" s="18"/>
    </row>
    <row r="1046042" s="2" customFormat="1" ht="13.5" spans="1:6">
      <c r="A1046042" s="16"/>
      <c r="B1046042" s="17"/>
      <c r="C1046042" s="17"/>
      <c r="D1046042" s="17"/>
      <c r="E1046042" s="18"/>
      <c r="F1046042" s="18"/>
    </row>
    <row r="1046043" s="2" customFormat="1" ht="13.5" spans="1:6">
      <c r="A1046043" s="16"/>
      <c r="B1046043" s="17"/>
      <c r="C1046043" s="17"/>
      <c r="D1046043" s="17"/>
      <c r="E1046043" s="18"/>
      <c r="F1046043" s="18"/>
    </row>
    <row r="1046044" s="2" customFormat="1" ht="13.5" spans="1:6">
      <c r="A1046044" s="16"/>
      <c r="B1046044" s="17"/>
      <c r="C1046044" s="17"/>
      <c r="D1046044" s="17"/>
      <c r="E1046044" s="18"/>
      <c r="F1046044" s="18"/>
    </row>
    <row r="1046045" s="2" customFormat="1" ht="13.5" spans="1:6">
      <c r="A1046045" s="16"/>
      <c r="B1046045" s="17"/>
      <c r="C1046045" s="17"/>
      <c r="D1046045" s="17"/>
      <c r="E1046045" s="18"/>
      <c r="F1046045" s="18"/>
    </row>
    <row r="1046046" s="2" customFormat="1" ht="13.5" spans="1:6">
      <c r="A1046046" s="16"/>
      <c r="B1046046" s="17"/>
      <c r="C1046046" s="17"/>
      <c r="D1046046" s="17"/>
      <c r="E1046046" s="18"/>
      <c r="F1046046" s="18"/>
    </row>
    <row r="1046047" s="2" customFormat="1" ht="13.5" spans="1:6">
      <c r="A1046047" s="16"/>
      <c r="B1046047" s="17"/>
      <c r="C1046047" s="17"/>
      <c r="D1046047" s="17"/>
      <c r="E1046047" s="18"/>
      <c r="F1046047" s="18"/>
    </row>
    <row r="1046048" s="2" customFormat="1" ht="13.5" spans="1:6">
      <c r="A1046048" s="16"/>
      <c r="B1046048" s="17"/>
      <c r="C1046048" s="17"/>
      <c r="D1046048" s="17"/>
      <c r="E1046048" s="18"/>
      <c r="F1046048" s="18"/>
    </row>
    <row r="1046049" s="2" customFormat="1" ht="13.5" spans="1:6">
      <c r="A1046049" s="16"/>
      <c r="B1046049" s="17"/>
      <c r="C1046049" s="17"/>
      <c r="D1046049" s="17"/>
      <c r="E1046049" s="18"/>
      <c r="F1046049" s="18"/>
    </row>
    <row r="1046050" s="2" customFormat="1" ht="13.5" spans="1:6">
      <c r="A1046050" s="16"/>
      <c r="B1046050" s="17"/>
      <c r="C1046050" s="17"/>
      <c r="D1046050" s="17"/>
      <c r="E1046050" s="18"/>
      <c r="F1046050" s="18"/>
    </row>
    <row r="1046051" s="2" customFormat="1" ht="13.5" spans="1:6">
      <c r="A1046051" s="16"/>
      <c r="B1046051" s="17"/>
      <c r="C1046051" s="17"/>
      <c r="D1046051" s="17"/>
      <c r="E1046051" s="18"/>
      <c r="F1046051" s="18"/>
    </row>
    <row r="1046052" s="2" customFormat="1" ht="13.5" spans="1:6">
      <c r="A1046052" s="16"/>
      <c r="B1046052" s="17"/>
      <c r="C1046052" s="17"/>
      <c r="D1046052" s="17"/>
      <c r="E1046052" s="18"/>
      <c r="F1046052" s="18"/>
    </row>
    <row r="1046053" s="2" customFormat="1" ht="13.5" spans="1:6">
      <c r="A1046053" s="16"/>
      <c r="B1046053" s="17"/>
      <c r="C1046053" s="17"/>
      <c r="D1046053" s="17"/>
      <c r="E1046053" s="18"/>
      <c r="F1046053" s="18"/>
    </row>
    <row r="1046054" s="2" customFormat="1" ht="13.5" spans="1:6">
      <c r="A1046054" s="16"/>
      <c r="B1046054" s="17"/>
      <c r="C1046054" s="17"/>
      <c r="D1046054" s="17"/>
      <c r="E1046054" s="18"/>
      <c r="F1046054" s="18"/>
    </row>
    <row r="1046055" s="2" customFormat="1" ht="13.5" spans="1:6">
      <c r="A1046055" s="16"/>
      <c r="B1046055" s="17"/>
      <c r="C1046055" s="17"/>
      <c r="D1046055" s="17"/>
      <c r="E1046055" s="18"/>
      <c r="F1046055" s="18"/>
    </row>
    <row r="1046056" s="2" customFormat="1" ht="13.5" spans="1:6">
      <c r="A1046056" s="16"/>
      <c r="B1046056" s="17"/>
      <c r="C1046056" s="17"/>
      <c r="D1046056" s="17"/>
      <c r="E1046056" s="18"/>
      <c r="F1046056" s="18"/>
    </row>
    <row r="1046057" s="2" customFormat="1" ht="13.5" spans="1:6">
      <c r="A1046057" s="16"/>
      <c r="B1046057" s="17"/>
      <c r="C1046057" s="17"/>
      <c r="D1046057" s="17"/>
      <c r="E1046057" s="18"/>
      <c r="F1046057" s="18"/>
    </row>
    <row r="1046058" s="2" customFormat="1" ht="13.5" spans="1:6">
      <c r="A1046058" s="16"/>
      <c r="B1046058" s="17"/>
      <c r="C1046058" s="17"/>
      <c r="D1046058" s="17"/>
      <c r="E1046058" s="18"/>
      <c r="F1046058" s="18"/>
    </row>
    <row r="1046059" s="2" customFormat="1" ht="13.5" spans="1:6">
      <c r="A1046059" s="16"/>
      <c r="B1046059" s="17"/>
      <c r="C1046059" s="17"/>
      <c r="D1046059" s="17"/>
      <c r="E1046059" s="18"/>
      <c r="F1046059" s="18"/>
    </row>
    <row r="1046060" s="2" customFormat="1" ht="13.5" spans="1:6">
      <c r="A1046060" s="16"/>
      <c r="B1046060" s="17"/>
      <c r="C1046060" s="17"/>
      <c r="D1046060" s="17"/>
      <c r="E1046060" s="18"/>
      <c r="F1046060" s="18"/>
    </row>
    <row r="1046061" s="2" customFormat="1" ht="13.5" spans="1:6">
      <c r="A1046061" s="16"/>
      <c r="B1046061" s="17"/>
      <c r="C1046061" s="17"/>
      <c r="D1046061" s="17"/>
      <c r="E1046061" s="18"/>
      <c r="F1046061" s="18"/>
    </row>
    <row r="1046062" s="2" customFormat="1" ht="13.5" spans="1:6">
      <c r="A1046062" s="16"/>
      <c r="B1046062" s="17"/>
      <c r="C1046062" s="17"/>
      <c r="D1046062" s="17"/>
      <c r="E1046062" s="18"/>
      <c r="F1046062" s="18"/>
    </row>
    <row r="1046063" s="2" customFormat="1" ht="13.5" spans="1:6">
      <c r="A1046063" s="16"/>
      <c r="B1046063" s="17"/>
      <c r="C1046063" s="17"/>
      <c r="D1046063" s="17"/>
      <c r="E1046063" s="18"/>
      <c r="F1046063" s="18"/>
    </row>
    <row r="1046064" s="2" customFormat="1" ht="13.5" spans="1:6">
      <c r="A1046064" s="16"/>
      <c r="B1046064" s="17"/>
      <c r="C1046064" s="17"/>
      <c r="D1046064" s="17"/>
      <c r="E1046064" s="18"/>
      <c r="F1046064" s="18"/>
    </row>
    <row r="1046065" s="2" customFormat="1" ht="13.5" spans="1:6">
      <c r="A1046065" s="16"/>
      <c r="B1046065" s="17"/>
      <c r="C1046065" s="17"/>
      <c r="D1046065" s="17"/>
      <c r="E1046065" s="18"/>
      <c r="F1046065" s="18"/>
    </row>
    <row r="1046066" s="2" customFormat="1" ht="13.5" spans="1:6">
      <c r="A1046066" s="16"/>
      <c r="B1046066" s="17"/>
      <c r="C1046066" s="17"/>
      <c r="D1046066" s="17"/>
      <c r="E1046066" s="18"/>
      <c r="F1046066" s="18"/>
    </row>
    <row r="1046067" s="2" customFormat="1" ht="13.5" spans="1:6">
      <c r="A1046067" s="16"/>
      <c r="B1046067" s="17"/>
      <c r="C1046067" s="17"/>
      <c r="D1046067" s="17"/>
      <c r="E1046067" s="18"/>
      <c r="F1046067" s="18"/>
    </row>
    <row r="1046068" s="2" customFormat="1" ht="13.5" spans="1:6">
      <c r="A1046068" s="16"/>
      <c r="B1046068" s="17"/>
      <c r="C1046068" s="17"/>
      <c r="D1046068" s="17"/>
      <c r="E1046068" s="18"/>
      <c r="F1046068" s="18"/>
    </row>
    <row r="1046069" s="2" customFormat="1" ht="13.5" spans="1:6">
      <c r="A1046069" s="16"/>
      <c r="B1046069" s="17"/>
      <c r="C1046069" s="17"/>
      <c r="D1046069" s="17"/>
      <c r="E1046069" s="18"/>
      <c r="F1046069" s="18"/>
    </row>
    <row r="1046070" s="2" customFormat="1" ht="13.5" spans="1:6">
      <c r="A1046070" s="16"/>
      <c r="B1046070" s="17"/>
      <c r="C1046070" s="17"/>
      <c r="D1046070" s="17"/>
      <c r="E1046070" s="18"/>
      <c r="F1046070" s="18"/>
    </row>
    <row r="1046071" s="2" customFormat="1" ht="13.5" spans="1:6">
      <c r="A1046071" s="16"/>
      <c r="B1046071" s="17"/>
      <c r="C1046071" s="17"/>
      <c r="D1046071" s="17"/>
      <c r="E1046071" s="18"/>
      <c r="F1046071" s="18"/>
    </row>
    <row r="1046072" s="2" customFormat="1" ht="13.5" spans="1:6">
      <c r="A1046072" s="16"/>
      <c r="B1046072" s="17"/>
      <c r="C1046072" s="17"/>
      <c r="D1046072" s="17"/>
      <c r="E1046072" s="18"/>
      <c r="F1046072" s="18"/>
    </row>
    <row r="1046073" s="2" customFormat="1" ht="13.5" spans="1:6">
      <c r="A1046073" s="16"/>
      <c r="B1046073" s="17"/>
      <c r="C1046073" s="17"/>
      <c r="D1046073" s="17"/>
      <c r="E1046073" s="18"/>
      <c r="F1046073" s="18"/>
    </row>
    <row r="1046074" s="2" customFormat="1" ht="13.5" spans="1:6">
      <c r="A1046074" s="16"/>
      <c r="B1046074" s="17"/>
      <c r="C1046074" s="17"/>
      <c r="D1046074" s="17"/>
      <c r="E1046074" s="18"/>
      <c r="F1046074" s="18"/>
    </row>
    <row r="1046075" s="2" customFormat="1" ht="13.5" spans="1:6">
      <c r="A1046075" s="16"/>
      <c r="B1046075" s="17"/>
      <c r="C1046075" s="17"/>
      <c r="D1046075" s="17"/>
      <c r="E1046075" s="18"/>
      <c r="F1046075" s="18"/>
    </row>
    <row r="1046076" s="2" customFormat="1" ht="13.5" spans="1:6">
      <c r="A1046076" s="16"/>
      <c r="B1046076" s="17"/>
      <c r="C1046076" s="17"/>
      <c r="D1046076" s="17"/>
      <c r="E1046076" s="18"/>
      <c r="F1046076" s="18"/>
    </row>
    <row r="1046077" s="2" customFormat="1" ht="13.5" spans="1:6">
      <c r="A1046077" s="16"/>
      <c r="B1046077" s="17"/>
      <c r="C1046077" s="17"/>
      <c r="D1046077" s="17"/>
      <c r="E1046077" s="18"/>
      <c r="F1046077" s="18"/>
    </row>
    <row r="1046078" s="2" customFormat="1" ht="13.5" spans="1:6">
      <c r="A1046078" s="16"/>
      <c r="B1046078" s="17"/>
      <c r="C1046078" s="17"/>
      <c r="D1046078" s="17"/>
      <c r="E1046078" s="18"/>
      <c r="F1046078" s="18"/>
    </row>
    <row r="1046079" s="2" customFormat="1" ht="13.5" spans="1:6">
      <c r="A1046079" s="16"/>
      <c r="B1046079" s="17"/>
      <c r="C1046079" s="17"/>
      <c r="D1046079" s="17"/>
      <c r="E1046079" s="18"/>
      <c r="F1046079" s="18"/>
    </row>
    <row r="1046080" s="2" customFormat="1" ht="13.5" spans="1:6">
      <c r="A1046080" s="16"/>
      <c r="B1046080" s="17"/>
      <c r="C1046080" s="17"/>
      <c r="D1046080" s="17"/>
      <c r="E1046080" s="18"/>
      <c r="F1046080" s="18"/>
    </row>
    <row r="1046081" s="2" customFormat="1" ht="13.5" spans="1:6">
      <c r="A1046081" s="16"/>
      <c r="B1046081" s="17"/>
      <c r="C1046081" s="17"/>
      <c r="D1046081" s="17"/>
      <c r="E1046081" s="18"/>
      <c r="F1046081" s="18"/>
    </row>
    <row r="1046082" s="2" customFormat="1" ht="13.5" spans="1:6">
      <c r="A1046082" s="16"/>
      <c r="B1046082" s="17"/>
      <c r="C1046082" s="17"/>
      <c r="D1046082" s="17"/>
      <c r="E1046082" s="18"/>
      <c r="F1046082" s="18"/>
    </row>
    <row r="1046083" s="2" customFormat="1" ht="13.5" spans="1:6">
      <c r="A1046083" s="16"/>
      <c r="B1046083" s="17"/>
      <c r="C1046083" s="17"/>
      <c r="D1046083" s="17"/>
      <c r="E1046083" s="18"/>
      <c r="F1046083" s="18"/>
    </row>
    <row r="1046084" s="2" customFormat="1" ht="13.5" spans="1:6">
      <c r="A1046084" s="16"/>
      <c r="B1046084" s="17"/>
      <c r="C1046084" s="17"/>
      <c r="D1046084" s="17"/>
      <c r="E1046084" s="18"/>
      <c r="F1046084" s="18"/>
    </row>
    <row r="1046085" s="2" customFormat="1" ht="13.5" spans="1:6">
      <c r="A1046085" s="16"/>
      <c r="B1046085" s="17"/>
      <c r="C1046085" s="17"/>
      <c r="D1046085" s="17"/>
      <c r="E1046085" s="18"/>
      <c r="F1046085" s="18"/>
    </row>
    <row r="1046086" s="2" customFormat="1" ht="13.5" spans="1:6">
      <c r="A1046086" s="16"/>
      <c r="B1046086" s="17"/>
      <c r="C1046086" s="17"/>
      <c r="D1046086" s="17"/>
      <c r="E1046086" s="18"/>
      <c r="F1046086" s="18"/>
    </row>
    <row r="1046087" s="2" customFormat="1" ht="13.5" spans="1:6">
      <c r="A1046087" s="16"/>
      <c r="B1046087" s="17"/>
      <c r="C1046087" s="17"/>
      <c r="D1046087" s="17"/>
      <c r="E1046087" s="18"/>
      <c r="F1046087" s="18"/>
    </row>
    <row r="1046088" s="2" customFormat="1" ht="13.5" spans="1:6">
      <c r="A1046088" s="16"/>
      <c r="B1046088" s="17"/>
      <c r="C1046088" s="17"/>
      <c r="D1046088" s="17"/>
      <c r="E1046088" s="18"/>
      <c r="F1046088" s="18"/>
    </row>
    <row r="1046089" s="2" customFormat="1" ht="13.5" spans="1:6">
      <c r="A1046089" s="16"/>
      <c r="B1046089" s="17"/>
      <c r="C1046089" s="17"/>
      <c r="D1046089" s="17"/>
      <c r="E1046089" s="18"/>
      <c r="F1046089" s="18"/>
    </row>
    <row r="1046090" s="2" customFormat="1" ht="13.5" spans="1:6">
      <c r="A1046090" s="16"/>
      <c r="B1046090" s="17"/>
      <c r="C1046090" s="17"/>
      <c r="D1046090" s="17"/>
      <c r="E1046090" s="18"/>
      <c r="F1046090" s="18"/>
    </row>
    <row r="1046091" s="2" customFormat="1" ht="13.5" spans="1:6">
      <c r="A1046091" s="16"/>
      <c r="B1046091" s="17"/>
      <c r="C1046091" s="17"/>
      <c r="D1046091" s="17"/>
      <c r="E1046091" s="18"/>
      <c r="F1046091" s="18"/>
    </row>
    <row r="1046092" s="2" customFormat="1" ht="13.5" spans="1:6">
      <c r="A1046092" s="16"/>
      <c r="B1046092" s="17"/>
      <c r="C1046092" s="17"/>
      <c r="D1046092" s="17"/>
      <c r="E1046092" s="18"/>
      <c r="F1046092" s="18"/>
    </row>
    <row r="1046093" s="2" customFormat="1" ht="13.5" spans="1:6">
      <c r="A1046093" s="16"/>
      <c r="B1046093" s="17"/>
      <c r="C1046093" s="17"/>
      <c r="D1046093" s="17"/>
      <c r="E1046093" s="18"/>
      <c r="F1046093" s="18"/>
    </row>
    <row r="1046094" s="2" customFormat="1" ht="13.5" spans="1:6">
      <c r="A1046094" s="16"/>
      <c r="B1046094" s="17"/>
      <c r="C1046094" s="17"/>
      <c r="D1046094" s="17"/>
      <c r="E1046094" s="18"/>
      <c r="F1046094" s="18"/>
    </row>
    <row r="1046095" s="2" customFormat="1" ht="13.5" spans="1:6">
      <c r="A1046095" s="16"/>
      <c r="B1046095" s="17"/>
      <c r="C1046095" s="17"/>
      <c r="D1046095" s="17"/>
      <c r="E1046095" s="18"/>
      <c r="F1046095" s="18"/>
    </row>
    <row r="1046096" s="2" customFormat="1" ht="13.5" spans="1:6">
      <c r="A1046096" s="16"/>
      <c r="B1046096" s="17"/>
      <c r="C1046096" s="17"/>
      <c r="D1046096" s="17"/>
      <c r="E1046096" s="18"/>
      <c r="F1046096" s="18"/>
    </row>
    <row r="1046097" s="2" customFormat="1" ht="13.5" spans="1:6">
      <c r="A1046097" s="16"/>
      <c r="B1046097" s="17"/>
      <c r="C1046097" s="17"/>
      <c r="D1046097" s="17"/>
      <c r="E1046097" s="18"/>
      <c r="F1046097" s="18"/>
    </row>
    <row r="1046098" s="2" customFormat="1" ht="13.5" spans="1:6">
      <c r="A1046098" s="16"/>
      <c r="B1046098" s="17"/>
      <c r="C1046098" s="17"/>
      <c r="D1046098" s="17"/>
      <c r="E1046098" s="18"/>
      <c r="F1046098" s="18"/>
    </row>
    <row r="1046099" s="2" customFormat="1" ht="13.5" spans="1:6">
      <c r="A1046099" s="16"/>
      <c r="B1046099" s="17"/>
      <c r="C1046099" s="17"/>
      <c r="D1046099" s="17"/>
      <c r="E1046099" s="18"/>
      <c r="F1046099" s="18"/>
    </row>
    <row r="1046100" s="2" customFormat="1" ht="13.5" spans="1:6">
      <c r="A1046100" s="16"/>
      <c r="B1046100" s="17"/>
      <c r="C1046100" s="17"/>
      <c r="D1046100" s="17"/>
      <c r="E1046100" s="18"/>
      <c r="F1046100" s="18"/>
    </row>
    <row r="1046101" s="2" customFormat="1" ht="13.5" spans="1:6">
      <c r="A1046101" s="16"/>
      <c r="B1046101" s="17"/>
      <c r="C1046101" s="17"/>
      <c r="D1046101" s="17"/>
      <c r="E1046101" s="18"/>
      <c r="F1046101" s="18"/>
    </row>
    <row r="1046102" s="2" customFormat="1" ht="13.5" spans="1:6">
      <c r="A1046102" s="16"/>
      <c r="B1046102" s="17"/>
      <c r="C1046102" s="17"/>
      <c r="D1046102" s="17"/>
      <c r="E1046102" s="18"/>
      <c r="F1046102" s="18"/>
    </row>
    <row r="1046103" s="2" customFormat="1" ht="13.5" spans="1:6">
      <c r="A1046103" s="16"/>
      <c r="B1046103" s="17"/>
      <c r="C1046103" s="17"/>
      <c r="D1046103" s="17"/>
      <c r="E1046103" s="18"/>
      <c r="F1046103" s="18"/>
    </row>
    <row r="1046104" s="2" customFormat="1" ht="13.5" spans="1:6">
      <c r="A1046104" s="16"/>
      <c r="B1046104" s="17"/>
      <c r="C1046104" s="17"/>
      <c r="D1046104" s="17"/>
      <c r="E1046104" s="18"/>
      <c r="F1046104" s="18"/>
    </row>
    <row r="1046105" s="2" customFormat="1" ht="13.5" spans="1:6">
      <c r="A1046105" s="16"/>
      <c r="B1046105" s="17"/>
      <c r="C1046105" s="17"/>
      <c r="D1046105" s="17"/>
      <c r="E1046105" s="18"/>
      <c r="F1046105" s="18"/>
    </row>
    <row r="1046106" s="2" customFormat="1" ht="13.5" spans="1:6">
      <c r="A1046106" s="16"/>
      <c r="B1046106" s="17"/>
      <c r="C1046106" s="17"/>
      <c r="D1046106" s="17"/>
      <c r="E1046106" s="18"/>
      <c r="F1046106" s="18"/>
    </row>
    <row r="1046107" s="2" customFormat="1" ht="13.5" spans="1:6">
      <c r="A1046107" s="16"/>
      <c r="B1046107" s="17"/>
      <c r="C1046107" s="17"/>
      <c r="D1046107" s="17"/>
      <c r="E1046107" s="18"/>
      <c r="F1046107" s="18"/>
    </row>
    <row r="1046108" s="2" customFormat="1" ht="13.5" spans="1:6">
      <c r="A1046108" s="16"/>
      <c r="B1046108" s="17"/>
      <c r="C1046108" s="17"/>
      <c r="D1046108" s="17"/>
      <c r="E1046108" s="18"/>
      <c r="F1046108" s="18"/>
    </row>
    <row r="1046109" s="2" customFormat="1" ht="13.5" spans="1:6">
      <c r="A1046109" s="16"/>
      <c r="B1046109" s="17"/>
      <c r="C1046109" s="17"/>
      <c r="D1046109" s="17"/>
      <c r="E1046109" s="18"/>
      <c r="F1046109" s="18"/>
    </row>
    <row r="1046110" s="2" customFormat="1" ht="13.5" spans="1:6">
      <c r="A1046110" s="16"/>
      <c r="B1046110" s="17"/>
      <c r="C1046110" s="17"/>
      <c r="D1046110" s="17"/>
      <c r="E1046110" s="18"/>
      <c r="F1046110" s="18"/>
    </row>
    <row r="1046111" s="2" customFormat="1" ht="13.5" spans="1:6">
      <c r="A1046111" s="16"/>
      <c r="B1046111" s="17"/>
      <c r="C1046111" s="17"/>
      <c r="D1046111" s="17"/>
      <c r="E1046111" s="18"/>
      <c r="F1046111" s="18"/>
    </row>
    <row r="1046112" s="2" customFormat="1" ht="13.5" spans="1:6">
      <c r="A1046112" s="16"/>
      <c r="B1046112" s="17"/>
      <c r="C1046112" s="17"/>
      <c r="D1046112" s="17"/>
      <c r="E1046112" s="18"/>
      <c r="F1046112" s="18"/>
    </row>
    <row r="1046113" s="2" customFormat="1" ht="13.5" spans="1:6">
      <c r="A1046113" s="16"/>
      <c r="B1046113" s="17"/>
      <c r="C1046113" s="17"/>
      <c r="D1046113" s="17"/>
      <c r="E1046113" s="18"/>
      <c r="F1046113" s="18"/>
    </row>
    <row r="1046114" s="2" customFormat="1" ht="13.5" spans="1:6">
      <c r="A1046114" s="16"/>
      <c r="B1046114" s="17"/>
      <c r="C1046114" s="17"/>
      <c r="D1046114" s="17"/>
      <c r="E1046114" s="18"/>
      <c r="F1046114" s="18"/>
    </row>
    <row r="1046115" s="2" customFormat="1" ht="13.5" spans="1:6">
      <c r="A1046115" s="16"/>
      <c r="B1046115" s="17"/>
      <c r="C1046115" s="17"/>
      <c r="D1046115" s="17"/>
      <c r="E1046115" s="18"/>
      <c r="F1046115" s="18"/>
    </row>
    <row r="1046116" s="2" customFormat="1" ht="13.5" spans="1:6">
      <c r="A1046116" s="16"/>
      <c r="B1046116" s="17"/>
      <c r="C1046116" s="17"/>
      <c r="D1046116" s="17"/>
      <c r="E1046116" s="18"/>
      <c r="F1046116" s="18"/>
    </row>
    <row r="1046117" s="2" customFormat="1" ht="13.5" spans="1:6">
      <c r="A1046117" s="16"/>
      <c r="B1046117" s="17"/>
      <c r="C1046117" s="17"/>
      <c r="D1046117" s="17"/>
      <c r="E1046117" s="18"/>
      <c r="F1046117" s="18"/>
    </row>
    <row r="1046118" s="2" customFormat="1" ht="13.5" spans="1:6">
      <c r="A1046118" s="16"/>
      <c r="B1046118" s="17"/>
      <c r="C1046118" s="17"/>
      <c r="D1046118" s="17"/>
      <c r="E1046118" s="18"/>
      <c r="F1046118" s="18"/>
    </row>
    <row r="1046119" s="2" customFormat="1" ht="13.5" spans="1:6">
      <c r="A1046119" s="16"/>
      <c r="B1046119" s="17"/>
      <c r="C1046119" s="17"/>
      <c r="D1046119" s="17"/>
      <c r="E1046119" s="18"/>
      <c r="F1046119" s="18"/>
    </row>
    <row r="1046120" s="2" customFormat="1" ht="13.5" spans="1:6">
      <c r="A1046120" s="16"/>
      <c r="B1046120" s="17"/>
      <c r="C1046120" s="17"/>
      <c r="D1046120" s="17"/>
      <c r="E1046120" s="18"/>
      <c r="F1046120" s="18"/>
    </row>
    <row r="1046121" s="2" customFormat="1" ht="13.5" spans="1:6">
      <c r="A1046121" s="16"/>
      <c r="B1046121" s="17"/>
      <c r="C1046121" s="17"/>
      <c r="D1046121" s="17"/>
      <c r="E1046121" s="18"/>
      <c r="F1046121" s="18"/>
    </row>
    <row r="1046122" s="2" customFormat="1" ht="13.5" spans="1:6">
      <c r="A1046122" s="16"/>
      <c r="B1046122" s="17"/>
      <c r="C1046122" s="17"/>
      <c r="D1046122" s="17"/>
      <c r="E1046122" s="18"/>
      <c r="F1046122" s="18"/>
    </row>
    <row r="1046123" s="2" customFormat="1" ht="13.5" spans="1:6">
      <c r="A1046123" s="16"/>
      <c r="B1046123" s="17"/>
      <c r="C1046123" s="17"/>
      <c r="D1046123" s="17"/>
      <c r="E1046123" s="18"/>
      <c r="F1046123" s="18"/>
    </row>
    <row r="1046124" s="2" customFormat="1" ht="13.5" spans="1:6">
      <c r="A1046124" s="16"/>
      <c r="B1046124" s="17"/>
      <c r="C1046124" s="17"/>
      <c r="D1046124" s="17"/>
      <c r="E1046124" s="18"/>
      <c r="F1046124" s="18"/>
    </row>
    <row r="1046125" s="2" customFormat="1" ht="13.5" spans="1:6">
      <c r="A1046125" s="16"/>
      <c r="B1046125" s="17"/>
      <c r="C1046125" s="17"/>
      <c r="D1046125" s="17"/>
      <c r="E1046125" s="18"/>
      <c r="F1046125" s="18"/>
    </row>
    <row r="1046126" s="2" customFormat="1" ht="13.5" spans="1:6">
      <c r="A1046126" s="16"/>
      <c r="B1046126" s="17"/>
      <c r="C1046126" s="17"/>
      <c r="D1046126" s="17"/>
      <c r="E1046126" s="18"/>
      <c r="F1046126" s="18"/>
    </row>
    <row r="1046127" s="2" customFormat="1" ht="13.5" spans="1:6">
      <c r="A1046127" s="16"/>
      <c r="B1046127" s="17"/>
      <c r="C1046127" s="17"/>
      <c r="D1046127" s="17"/>
      <c r="E1046127" s="18"/>
      <c r="F1046127" s="18"/>
    </row>
    <row r="1046128" s="2" customFormat="1" ht="13.5" spans="1:6">
      <c r="A1046128" s="16"/>
      <c r="B1046128" s="17"/>
      <c r="C1046128" s="17"/>
      <c r="D1046128" s="17"/>
      <c r="E1046128" s="18"/>
      <c r="F1046128" s="18"/>
    </row>
    <row r="1046129" s="2" customFormat="1" ht="13.5" spans="1:6">
      <c r="A1046129" s="16"/>
      <c r="B1046129" s="17"/>
      <c r="C1046129" s="17"/>
      <c r="D1046129" s="17"/>
      <c r="E1046129" s="18"/>
      <c r="F1046129" s="18"/>
    </row>
    <row r="1046130" s="2" customFormat="1" ht="13.5" spans="1:6">
      <c r="A1046130" s="16"/>
      <c r="B1046130" s="17"/>
      <c r="C1046130" s="17"/>
      <c r="D1046130" s="17"/>
      <c r="E1046130" s="18"/>
      <c r="F1046130" s="18"/>
    </row>
    <row r="1046131" s="2" customFormat="1" ht="13.5" spans="1:6">
      <c r="A1046131" s="16"/>
      <c r="B1046131" s="17"/>
      <c r="C1046131" s="17"/>
      <c r="D1046131" s="17"/>
      <c r="E1046131" s="18"/>
      <c r="F1046131" s="18"/>
    </row>
    <row r="1046132" s="2" customFormat="1" ht="13.5" spans="1:6">
      <c r="A1046132" s="16"/>
      <c r="B1046132" s="17"/>
      <c r="C1046132" s="17"/>
      <c r="D1046132" s="17"/>
      <c r="E1046132" s="18"/>
      <c r="F1046132" s="18"/>
    </row>
    <row r="1046133" s="2" customFormat="1" ht="13.5" spans="1:6">
      <c r="A1046133" s="16"/>
      <c r="B1046133" s="17"/>
      <c r="C1046133" s="17"/>
      <c r="D1046133" s="17"/>
      <c r="E1046133" s="18"/>
      <c r="F1046133" s="18"/>
    </row>
    <row r="1046134" s="2" customFormat="1" ht="13.5" spans="1:6">
      <c r="A1046134" s="16"/>
      <c r="B1046134" s="17"/>
      <c r="C1046134" s="17"/>
      <c r="D1046134" s="17"/>
      <c r="E1046134" s="18"/>
      <c r="F1046134" s="18"/>
    </row>
    <row r="1046135" s="2" customFormat="1" ht="13.5" spans="1:6">
      <c r="A1046135" s="16"/>
      <c r="B1046135" s="17"/>
      <c r="C1046135" s="17"/>
      <c r="D1046135" s="17"/>
      <c r="E1046135" s="18"/>
      <c r="F1046135" s="18"/>
    </row>
    <row r="1046136" s="2" customFormat="1" ht="13.5" spans="1:6">
      <c r="A1046136" s="16"/>
      <c r="B1046136" s="17"/>
      <c r="C1046136" s="17"/>
      <c r="D1046136" s="17"/>
      <c r="E1046136" s="18"/>
      <c r="F1046136" s="18"/>
    </row>
    <row r="1046137" s="2" customFormat="1" ht="13.5" spans="1:6">
      <c r="A1046137" s="16"/>
      <c r="B1046137" s="17"/>
      <c r="C1046137" s="17"/>
      <c r="D1046137" s="17"/>
      <c r="E1046137" s="18"/>
      <c r="F1046137" s="18"/>
    </row>
    <row r="1046138" s="2" customFormat="1" ht="13.5" spans="1:6">
      <c r="A1046138" s="16"/>
      <c r="B1046138" s="17"/>
      <c r="C1046138" s="17"/>
      <c r="D1046138" s="17"/>
      <c r="E1046138" s="18"/>
      <c r="F1046138" s="18"/>
    </row>
    <row r="1046139" s="2" customFormat="1" ht="13.5" spans="1:6">
      <c r="A1046139" s="16"/>
      <c r="B1046139" s="17"/>
      <c r="C1046139" s="17"/>
      <c r="D1046139" s="17"/>
      <c r="E1046139" s="18"/>
      <c r="F1046139" s="18"/>
    </row>
    <row r="1046140" s="2" customFormat="1" ht="13.5" spans="1:6">
      <c r="A1046140" s="16"/>
      <c r="B1046140" s="17"/>
      <c r="C1046140" s="17"/>
      <c r="D1046140" s="17"/>
      <c r="E1046140" s="18"/>
      <c r="F1046140" s="18"/>
    </row>
    <row r="1046141" s="2" customFormat="1" ht="13.5" spans="1:6">
      <c r="A1046141" s="16"/>
      <c r="B1046141" s="17"/>
      <c r="C1046141" s="17"/>
      <c r="D1046141" s="17"/>
      <c r="E1046141" s="18"/>
      <c r="F1046141" s="18"/>
    </row>
    <row r="1046142" s="2" customFormat="1" ht="13.5" spans="1:6">
      <c r="A1046142" s="16"/>
      <c r="B1046142" s="17"/>
      <c r="C1046142" s="17"/>
      <c r="D1046142" s="17"/>
      <c r="E1046142" s="18"/>
      <c r="F1046142" s="18"/>
    </row>
    <row r="1046143" s="2" customFormat="1" ht="13.5" spans="1:6">
      <c r="A1046143" s="16"/>
      <c r="B1046143" s="17"/>
      <c r="C1046143" s="17"/>
      <c r="D1046143" s="17"/>
      <c r="E1046143" s="18"/>
      <c r="F1046143" s="18"/>
    </row>
    <row r="1046144" s="2" customFormat="1" ht="13.5" spans="1:6">
      <c r="A1046144" s="16"/>
      <c r="B1046144" s="17"/>
      <c r="C1046144" s="17"/>
      <c r="D1046144" s="17"/>
      <c r="E1046144" s="18"/>
      <c r="F1046144" s="18"/>
    </row>
    <row r="1046145" s="2" customFormat="1" ht="13.5" spans="1:6">
      <c r="A1046145" s="16"/>
      <c r="B1046145" s="17"/>
      <c r="C1046145" s="17"/>
      <c r="D1046145" s="17"/>
      <c r="E1046145" s="18"/>
      <c r="F1046145" s="18"/>
    </row>
    <row r="1046146" s="2" customFormat="1" ht="13.5" spans="1:6">
      <c r="A1046146" s="16"/>
      <c r="B1046146" s="17"/>
      <c r="C1046146" s="17"/>
      <c r="D1046146" s="17"/>
      <c r="E1046146" s="18"/>
      <c r="F1046146" s="18"/>
    </row>
    <row r="1046147" s="2" customFormat="1" ht="13.5" spans="1:6">
      <c r="A1046147" s="16"/>
      <c r="B1046147" s="17"/>
      <c r="C1046147" s="17"/>
      <c r="D1046147" s="17"/>
      <c r="E1046147" s="18"/>
      <c r="F1046147" s="18"/>
    </row>
    <row r="1046148" s="2" customFormat="1" ht="13.5" spans="1:6">
      <c r="A1046148" s="16"/>
      <c r="B1046148" s="17"/>
      <c r="C1046148" s="17"/>
      <c r="D1046148" s="17"/>
      <c r="E1046148" s="18"/>
      <c r="F1046148" s="18"/>
    </row>
    <row r="1046149" s="2" customFormat="1" ht="13.5" spans="1:6">
      <c r="A1046149" s="16"/>
      <c r="B1046149" s="17"/>
      <c r="C1046149" s="17"/>
      <c r="D1046149" s="17"/>
      <c r="E1046149" s="18"/>
      <c r="F1046149" s="18"/>
    </row>
    <row r="1046150" s="2" customFormat="1" ht="13.5" spans="1:6">
      <c r="A1046150" s="16"/>
      <c r="B1046150" s="17"/>
      <c r="C1046150" s="17"/>
      <c r="D1046150" s="17"/>
      <c r="E1046150" s="18"/>
      <c r="F1046150" s="18"/>
    </row>
    <row r="1046151" s="2" customFormat="1" ht="13.5" spans="1:6">
      <c r="A1046151" s="16"/>
      <c r="B1046151" s="17"/>
      <c r="C1046151" s="17"/>
      <c r="D1046151" s="17"/>
      <c r="E1046151" s="18"/>
      <c r="F1046151" s="18"/>
    </row>
    <row r="1046152" s="2" customFormat="1" ht="13.5" spans="1:6">
      <c r="A1046152" s="16"/>
      <c r="B1046152" s="17"/>
      <c r="C1046152" s="17"/>
      <c r="D1046152" s="17"/>
      <c r="E1046152" s="18"/>
      <c r="F1046152" s="18"/>
    </row>
    <row r="1046153" s="2" customFormat="1" ht="13.5" spans="1:6">
      <c r="A1046153" s="16"/>
      <c r="B1046153" s="17"/>
      <c r="C1046153" s="17"/>
      <c r="D1046153" s="17"/>
      <c r="E1046153" s="18"/>
      <c r="F1046153" s="18"/>
    </row>
    <row r="1046154" s="2" customFormat="1" ht="13.5" spans="1:6">
      <c r="A1046154" s="16"/>
      <c r="B1046154" s="17"/>
      <c r="C1046154" s="17"/>
      <c r="D1046154" s="17"/>
      <c r="E1046154" s="18"/>
      <c r="F1046154" s="18"/>
    </row>
    <row r="1046155" s="2" customFormat="1" ht="13.5" spans="1:6">
      <c r="A1046155" s="16"/>
      <c r="B1046155" s="17"/>
      <c r="C1046155" s="17"/>
      <c r="D1046155" s="17"/>
      <c r="E1046155" s="18"/>
      <c r="F1046155" s="18"/>
    </row>
    <row r="1046156" s="2" customFormat="1" ht="13.5" spans="1:6">
      <c r="A1046156" s="16"/>
      <c r="B1046156" s="17"/>
      <c r="C1046156" s="17"/>
      <c r="D1046156" s="17"/>
      <c r="E1046156" s="18"/>
      <c r="F1046156" s="18"/>
    </row>
    <row r="1046157" s="2" customFormat="1" ht="13.5" spans="1:6">
      <c r="A1046157" s="16"/>
      <c r="B1046157" s="17"/>
      <c r="C1046157" s="17"/>
      <c r="D1046157" s="17"/>
      <c r="E1046157" s="18"/>
      <c r="F1046157" s="18"/>
    </row>
    <row r="1046158" s="2" customFormat="1" ht="13.5" spans="1:6">
      <c r="A1046158" s="16"/>
      <c r="B1046158" s="17"/>
      <c r="C1046158" s="17"/>
      <c r="D1046158" s="17"/>
      <c r="E1046158" s="18"/>
      <c r="F1046158" s="18"/>
    </row>
    <row r="1046159" s="2" customFormat="1" ht="13.5" spans="1:6">
      <c r="A1046159" s="16"/>
      <c r="B1046159" s="17"/>
      <c r="C1046159" s="17"/>
      <c r="D1046159" s="17"/>
      <c r="E1046159" s="18"/>
      <c r="F1046159" s="18"/>
    </row>
    <row r="1046160" s="2" customFormat="1" ht="13.5" spans="1:6">
      <c r="A1046160" s="16"/>
      <c r="B1046160" s="17"/>
      <c r="C1046160" s="17"/>
      <c r="D1046160" s="17"/>
      <c r="E1046160" s="18"/>
      <c r="F1046160" s="18"/>
    </row>
    <row r="1046161" s="2" customFormat="1" ht="13.5" spans="1:6">
      <c r="A1046161" s="16"/>
      <c r="B1046161" s="17"/>
      <c r="C1046161" s="17"/>
      <c r="D1046161" s="17"/>
      <c r="E1046161" s="18"/>
      <c r="F1046161" s="18"/>
    </row>
    <row r="1046162" s="2" customFormat="1" ht="13.5" spans="1:6">
      <c r="A1046162" s="16"/>
      <c r="B1046162" s="17"/>
      <c r="C1046162" s="17"/>
      <c r="D1046162" s="17"/>
      <c r="E1046162" s="18"/>
      <c r="F1046162" s="18"/>
    </row>
    <row r="1046163" s="2" customFormat="1" ht="13.5" spans="1:6">
      <c r="A1046163" s="16"/>
      <c r="B1046163" s="17"/>
      <c r="C1046163" s="17"/>
      <c r="D1046163" s="17"/>
      <c r="E1046163" s="18"/>
      <c r="F1046163" s="18"/>
    </row>
    <row r="1046164" s="2" customFormat="1" ht="13.5" spans="1:6">
      <c r="A1046164" s="16"/>
      <c r="B1046164" s="17"/>
      <c r="C1046164" s="17"/>
      <c r="D1046164" s="17"/>
      <c r="E1046164" s="18"/>
      <c r="F1046164" s="18"/>
    </row>
    <row r="1046165" s="2" customFormat="1" ht="13.5" spans="1:6">
      <c r="A1046165" s="16"/>
      <c r="B1046165" s="17"/>
      <c r="C1046165" s="17"/>
      <c r="D1046165" s="17"/>
      <c r="E1046165" s="18"/>
      <c r="F1046165" s="18"/>
    </row>
    <row r="1046166" s="2" customFormat="1" ht="13.5" spans="1:6">
      <c r="A1046166" s="16"/>
      <c r="B1046166" s="17"/>
      <c r="C1046166" s="17"/>
      <c r="D1046166" s="17"/>
      <c r="E1046166" s="18"/>
      <c r="F1046166" s="18"/>
    </row>
    <row r="1046167" s="2" customFormat="1" ht="13.5" spans="1:6">
      <c r="A1046167" s="16"/>
      <c r="B1046167" s="17"/>
      <c r="C1046167" s="17"/>
      <c r="D1046167" s="17"/>
      <c r="E1046167" s="18"/>
      <c r="F1046167" s="18"/>
    </row>
    <row r="1046168" s="2" customFormat="1" ht="13.5" spans="1:6">
      <c r="A1046168" s="16"/>
      <c r="B1046168" s="17"/>
      <c r="C1046168" s="17"/>
      <c r="D1046168" s="17"/>
      <c r="E1046168" s="18"/>
      <c r="F1046168" s="18"/>
    </row>
    <row r="1046169" s="2" customFormat="1" ht="13.5" spans="1:6">
      <c r="A1046169" s="16"/>
      <c r="B1046169" s="17"/>
      <c r="C1046169" s="17"/>
      <c r="D1046169" s="17"/>
      <c r="E1046169" s="18"/>
      <c r="F1046169" s="18"/>
    </row>
    <row r="1046170" s="2" customFormat="1" ht="13.5" spans="1:6">
      <c r="A1046170" s="16"/>
      <c r="B1046170" s="17"/>
      <c r="C1046170" s="17"/>
      <c r="D1046170" s="17"/>
      <c r="E1046170" s="18"/>
      <c r="F1046170" s="18"/>
    </row>
    <row r="1046171" s="2" customFormat="1" ht="13.5" spans="1:6">
      <c r="A1046171" s="16"/>
      <c r="B1046171" s="17"/>
      <c r="C1046171" s="17"/>
      <c r="D1046171" s="17"/>
      <c r="E1046171" s="18"/>
      <c r="F1046171" s="18"/>
    </row>
    <row r="1046172" s="2" customFormat="1" ht="13.5" spans="1:6">
      <c r="A1046172" s="16"/>
      <c r="B1046172" s="17"/>
      <c r="C1046172" s="17"/>
      <c r="D1046172" s="17"/>
      <c r="E1046172" s="18"/>
      <c r="F1046172" s="18"/>
    </row>
    <row r="1046173" s="2" customFormat="1" ht="13.5" spans="1:6">
      <c r="A1046173" s="16"/>
      <c r="B1046173" s="17"/>
      <c r="C1046173" s="17"/>
      <c r="D1046173" s="17"/>
      <c r="E1046173" s="18"/>
      <c r="F1046173" s="18"/>
    </row>
    <row r="1046174" s="2" customFormat="1" ht="13.5" spans="1:6">
      <c r="A1046174" s="16"/>
      <c r="B1046174" s="17"/>
      <c r="C1046174" s="17"/>
      <c r="D1046174" s="17"/>
      <c r="E1046174" s="18"/>
      <c r="F1046174" s="18"/>
    </row>
    <row r="1046175" s="2" customFormat="1" ht="13.5" spans="1:6">
      <c r="A1046175" s="16"/>
      <c r="B1046175" s="17"/>
      <c r="C1046175" s="17"/>
      <c r="D1046175" s="17"/>
      <c r="E1046175" s="18"/>
      <c r="F1046175" s="18"/>
    </row>
    <row r="1046176" s="2" customFormat="1" ht="13.5" spans="1:6">
      <c r="A1046176" s="16"/>
      <c r="B1046176" s="17"/>
      <c r="C1046176" s="17"/>
      <c r="D1046176" s="17"/>
      <c r="E1046176" s="18"/>
      <c r="F1046176" s="18"/>
    </row>
    <row r="1046177" s="2" customFormat="1" ht="13.5" spans="1:6">
      <c r="A1046177" s="16"/>
      <c r="B1046177" s="17"/>
      <c r="C1046177" s="17"/>
      <c r="D1046177" s="17"/>
      <c r="E1046177" s="18"/>
      <c r="F1046177" s="18"/>
    </row>
    <row r="1046178" s="2" customFormat="1" ht="13.5" spans="1:6">
      <c r="A1046178" s="16"/>
      <c r="B1046178" s="17"/>
      <c r="C1046178" s="17"/>
      <c r="D1046178" s="17"/>
      <c r="E1046178" s="18"/>
      <c r="F1046178" s="18"/>
    </row>
    <row r="1046179" s="2" customFormat="1" ht="13.5" spans="1:6">
      <c r="A1046179" s="16"/>
      <c r="B1046179" s="17"/>
      <c r="C1046179" s="17"/>
      <c r="D1046179" s="17"/>
      <c r="E1046179" s="18"/>
      <c r="F1046179" s="18"/>
    </row>
    <row r="1046180" s="2" customFormat="1" ht="13.5" spans="1:6">
      <c r="A1046180" s="16"/>
      <c r="B1046180" s="17"/>
      <c r="C1046180" s="17"/>
      <c r="D1046180" s="17"/>
      <c r="E1046180" s="18"/>
      <c r="F1046180" s="18"/>
    </row>
    <row r="1046181" s="2" customFormat="1" ht="13.5" spans="1:6">
      <c r="A1046181" s="16"/>
      <c r="B1046181" s="17"/>
      <c r="C1046181" s="17"/>
      <c r="D1046181" s="17"/>
      <c r="E1046181" s="18"/>
      <c r="F1046181" s="18"/>
    </row>
    <row r="1046182" s="2" customFormat="1" ht="13.5" spans="1:6">
      <c r="A1046182" s="16"/>
      <c r="B1046182" s="17"/>
      <c r="C1046182" s="17"/>
      <c r="D1046182" s="17"/>
      <c r="E1046182" s="18"/>
      <c r="F1046182" s="18"/>
    </row>
    <row r="1046183" s="2" customFormat="1" ht="13.5" spans="1:6">
      <c r="A1046183" s="16"/>
      <c r="B1046183" s="17"/>
      <c r="C1046183" s="17"/>
      <c r="D1046183" s="17"/>
      <c r="E1046183" s="18"/>
      <c r="F1046183" s="18"/>
    </row>
    <row r="1046184" s="2" customFormat="1" ht="13.5" spans="1:6">
      <c r="A1046184" s="16"/>
      <c r="B1046184" s="17"/>
      <c r="C1046184" s="17"/>
      <c r="D1046184" s="17"/>
      <c r="E1046184" s="18"/>
      <c r="F1046184" s="18"/>
    </row>
    <row r="1046185" s="2" customFormat="1" ht="13.5" spans="1:6">
      <c r="A1046185" s="16"/>
      <c r="B1046185" s="17"/>
      <c r="C1046185" s="17"/>
      <c r="D1046185" s="17"/>
      <c r="E1046185" s="18"/>
      <c r="F1046185" s="18"/>
    </row>
    <row r="1046186" s="2" customFormat="1" ht="13.5" spans="1:6">
      <c r="A1046186" s="16"/>
      <c r="B1046186" s="17"/>
      <c r="C1046186" s="17"/>
      <c r="D1046186" s="17"/>
      <c r="E1046186" s="18"/>
      <c r="F1046186" s="18"/>
    </row>
    <row r="1046187" s="2" customFormat="1" ht="13.5" spans="1:6">
      <c r="A1046187" s="16"/>
      <c r="B1046187" s="17"/>
      <c r="C1046187" s="17"/>
      <c r="D1046187" s="17"/>
      <c r="E1046187" s="18"/>
      <c r="F1046187" s="18"/>
    </row>
    <row r="1046188" s="2" customFormat="1" ht="13.5" spans="1:6">
      <c r="A1046188" s="16"/>
      <c r="B1046188" s="17"/>
      <c r="C1046188" s="17"/>
      <c r="D1046188" s="17"/>
      <c r="E1046188" s="18"/>
      <c r="F1046188" s="18"/>
    </row>
    <row r="1046189" s="2" customFormat="1" ht="13.5" spans="1:6">
      <c r="A1046189" s="16"/>
      <c r="B1046189" s="17"/>
      <c r="C1046189" s="17"/>
      <c r="D1046189" s="17"/>
      <c r="E1046189" s="18"/>
      <c r="F1046189" s="18"/>
    </row>
    <row r="1046190" s="2" customFormat="1" ht="13.5" spans="1:6">
      <c r="A1046190" s="16"/>
      <c r="B1046190" s="17"/>
      <c r="C1046190" s="17"/>
      <c r="D1046190" s="17"/>
      <c r="E1046190" s="18"/>
      <c r="F1046190" s="18"/>
    </row>
    <row r="1046191" s="2" customFormat="1" ht="13.5" spans="1:6">
      <c r="A1046191" s="16"/>
      <c r="B1046191" s="17"/>
      <c r="C1046191" s="17"/>
      <c r="D1046191" s="17"/>
      <c r="E1046191" s="18"/>
      <c r="F1046191" s="18"/>
    </row>
    <row r="1046192" s="2" customFormat="1" ht="13.5" spans="1:6">
      <c r="A1046192" s="16"/>
      <c r="B1046192" s="17"/>
      <c r="C1046192" s="17"/>
      <c r="D1046192" s="17"/>
      <c r="E1046192" s="18"/>
      <c r="F1046192" s="18"/>
    </row>
    <row r="1046193" s="2" customFormat="1" ht="13.5" spans="1:6">
      <c r="A1046193" s="16"/>
      <c r="B1046193" s="17"/>
      <c r="C1046193" s="17"/>
      <c r="D1046193" s="17"/>
      <c r="E1046193" s="18"/>
      <c r="F1046193" s="18"/>
    </row>
    <row r="1046194" s="2" customFormat="1" ht="13.5" spans="1:6">
      <c r="A1046194" s="16"/>
      <c r="B1046194" s="17"/>
      <c r="C1046194" s="17"/>
      <c r="D1046194" s="17"/>
      <c r="E1046194" s="18"/>
      <c r="F1046194" s="18"/>
    </row>
    <row r="1046195" s="2" customFormat="1" ht="13.5" spans="1:6">
      <c r="A1046195" s="16"/>
      <c r="B1046195" s="17"/>
      <c r="C1046195" s="17"/>
      <c r="D1046195" s="17"/>
      <c r="E1046195" s="18"/>
      <c r="F1046195" s="18"/>
    </row>
    <row r="1046196" s="2" customFormat="1" ht="13.5" spans="1:6">
      <c r="A1046196" s="16"/>
      <c r="B1046196" s="17"/>
      <c r="C1046196" s="17"/>
      <c r="D1046196" s="17"/>
      <c r="E1046196" s="18"/>
      <c r="F1046196" s="18"/>
    </row>
    <row r="1046197" s="2" customFormat="1" ht="13.5" spans="1:6">
      <c r="A1046197" s="16"/>
      <c r="B1046197" s="17"/>
      <c r="C1046197" s="17"/>
      <c r="D1046197" s="17"/>
      <c r="E1046197" s="18"/>
      <c r="F1046197" s="18"/>
    </row>
    <row r="1046198" s="2" customFormat="1" ht="13.5" spans="1:6">
      <c r="A1046198" s="16"/>
      <c r="B1046198" s="17"/>
      <c r="C1046198" s="17"/>
      <c r="D1046198" s="17"/>
      <c r="E1046198" s="18"/>
      <c r="F1046198" s="18"/>
    </row>
    <row r="1046199" s="2" customFormat="1" ht="13.5" spans="1:6">
      <c r="A1046199" s="16"/>
      <c r="B1046199" s="17"/>
      <c r="C1046199" s="17"/>
      <c r="D1046199" s="17"/>
      <c r="E1046199" s="18"/>
      <c r="F1046199" s="18"/>
    </row>
    <row r="1046200" s="2" customFormat="1" ht="13.5" spans="1:6">
      <c r="A1046200" s="16"/>
      <c r="B1046200" s="17"/>
      <c r="C1046200" s="17"/>
      <c r="D1046200" s="17"/>
      <c r="E1046200" s="18"/>
      <c r="F1046200" s="18"/>
    </row>
    <row r="1046201" s="2" customFormat="1" ht="13.5" spans="1:6">
      <c r="A1046201" s="16"/>
      <c r="B1046201" s="17"/>
      <c r="C1046201" s="17"/>
      <c r="D1046201" s="17"/>
      <c r="E1046201" s="18"/>
      <c r="F1046201" s="18"/>
    </row>
    <row r="1046202" s="2" customFormat="1" ht="13.5" spans="1:6">
      <c r="A1046202" s="16"/>
      <c r="B1046202" s="17"/>
      <c r="C1046202" s="17"/>
      <c r="D1046202" s="17"/>
      <c r="E1046202" s="18"/>
      <c r="F1046202" s="18"/>
    </row>
    <row r="1046203" s="2" customFormat="1" ht="13.5" spans="1:6">
      <c r="A1046203" s="16"/>
      <c r="B1046203" s="17"/>
      <c r="C1046203" s="17"/>
      <c r="D1046203" s="17"/>
      <c r="E1046203" s="18"/>
      <c r="F1046203" s="18"/>
    </row>
    <row r="1046204" s="2" customFormat="1" ht="13.5" spans="1:6">
      <c r="A1046204" s="16"/>
      <c r="B1046204" s="17"/>
      <c r="C1046204" s="17"/>
      <c r="D1046204" s="17"/>
      <c r="E1046204" s="18"/>
      <c r="F1046204" s="18"/>
    </row>
    <row r="1046205" s="2" customFormat="1" ht="13.5" spans="1:6">
      <c r="A1046205" s="16"/>
      <c r="B1046205" s="17"/>
      <c r="C1046205" s="17"/>
      <c r="D1046205" s="17"/>
      <c r="E1046205" s="18"/>
      <c r="F1046205" s="18"/>
    </row>
    <row r="1046206" s="2" customFormat="1" ht="13.5" spans="1:6">
      <c r="A1046206" s="16"/>
      <c r="B1046206" s="17"/>
      <c r="C1046206" s="17"/>
      <c r="D1046206" s="17"/>
      <c r="E1046206" s="18"/>
      <c r="F1046206" s="18"/>
    </row>
    <row r="1046207" s="2" customFormat="1" ht="13.5" spans="1:6">
      <c r="A1046207" s="16"/>
      <c r="B1046207" s="17"/>
      <c r="C1046207" s="17"/>
      <c r="D1046207" s="17"/>
      <c r="E1046207" s="18"/>
      <c r="F1046207" s="18"/>
    </row>
    <row r="1046208" s="2" customFormat="1" ht="13.5" spans="1:6">
      <c r="A1046208" s="16"/>
      <c r="B1046208" s="17"/>
      <c r="C1046208" s="17"/>
      <c r="D1046208" s="17"/>
      <c r="E1046208" s="18"/>
      <c r="F1046208" s="18"/>
    </row>
    <row r="1046209" s="2" customFormat="1" ht="13.5" spans="1:6">
      <c r="A1046209" s="16"/>
      <c r="B1046209" s="17"/>
      <c r="C1046209" s="17"/>
      <c r="D1046209" s="17"/>
      <c r="E1046209" s="18"/>
      <c r="F1046209" s="18"/>
    </row>
    <row r="1046210" s="2" customFormat="1" ht="13.5" spans="1:6">
      <c r="A1046210" s="16"/>
      <c r="B1046210" s="17"/>
      <c r="C1046210" s="17"/>
      <c r="D1046210" s="17"/>
      <c r="E1046210" s="18"/>
      <c r="F1046210" s="18"/>
    </row>
    <row r="1046211" s="2" customFormat="1" ht="13.5" spans="1:6">
      <c r="A1046211" s="16"/>
      <c r="B1046211" s="17"/>
      <c r="C1046211" s="17"/>
      <c r="D1046211" s="17"/>
      <c r="E1046211" s="18"/>
      <c r="F1046211" s="18"/>
    </row>
    <row r="1046212" s="2" customFormat="1" ht="13.5" spans="1:6">
      <c r="A1046212" s="16"/>
      <c r="B1046212" s="17"/>
      <c r="C1046212" s="17"/>
      <c r="D1046212" s="17"/>
      <c r="E1046212" s="18"/>
      <c r="F1046212" s="18"/>
    </row>
    <row r="1046213" s="2" customFormat="1" ht="13.5" spans="1:6">
      <c r="A1046213" s="16"/>
      <c r="B1046213" s="17"/>
      <c r="C1046213" s="17"/>
      <c r="D1046213" s="17"/>
      <c r="E1046213" s="18"/>
      <c r="F1046213" s="18"/>
    </row>
    <row r="1046214" s="2" customFormat="1" ht="13.5" spans="1:6">
      <c r="A1046214" s="16"/>
      <c r="B1046214" s="17"/>
      <c r="C1046214" s="17"/>
      <c r="D1046214" s="17"/>
      <c r="E1046214" s="18"/>
      <c r="F1046214" s="18"/>
    </row>
    <row r="1046215" s="2" customFormat="1" ht="13.5" spans="1:6">
      <c r="A1046215" s="16"/>
      <c r="B1046215" s="17"/>
      <c r="C1046215" s="17"/>
      <c r="D1046215" s="17"/>
      <c r="E1046215" s="18"/>
      <c r="F1046215" s="18"/>
    </row>
    <row r="1046216" s="2" customFormat="1" ht="13.5" spans="1:6">
      <c r="A1046216" s="16"/>
      <c r="B1046216" s="17"/>
      <c r="C1046216" s="17"/>
      <c r="D1046216" s="17"/>
      <c r="E1046216" s="18"/>
      <c r="F1046216" s="18"/>
    </row>
    <row r="1046217" s="2" customFormat="1" ht="13.5" spans="1:6">
      <c r="A1046217" s="16"/>
      <c r="B1046217" s="17"/>
      <c r="C1046217" s="17"/>
      <c r="D1046217" s="17"/>
      <c r="E1046217" s="18"/>
      <c r="F1046217" s="18"/>
    </row>
    <row r="1046218" s="2" customFormat="1" ht="13.5" spans="1:6">
      <c r="A1046218" s="16"/>
      <c r="B1046218" s="17"/>
      <c r="C1046218" s="17"/>
      <c r="D1046218" s="17"/>
      <c r="E1046218" s="18"/>
      <c r="F1046218" s="18"/>
    </row>
    <row r="1046219" s="2" customFormat="1" ht="13.5" spans="1:6">
      <c r="A1046219" s="16"/>
      <c r="B1046219" s="17"/>
      <c r="C1046219" s="17"/>
      <c r="D1046219" s="17"/>
      <c r="E1046219" s="18"/>
      <c r="F1046219" s="18"/>
    </row>
    <row r="1046220" s="2" customFormat="1" ht="13.5" spans="1:6">
      <c r="A1046220" s="16"/>
      <c r="B1046220" s="17"/>
      <c r="C1046220" s="17"/>
      <c r="D1046220" s="17"/>
      <c r="E1046220" s="18"/>
      <c r="F1046220" s="18"/>
    </row>
    <row r="1046221" s="2" customFormat="1" ht="13.5" spans="1:6">
      <c r="A1046221" s="16"/>
      <c r="B1046221" s="17"/>
      <c r="C1046221" s="17"/>
      <c r="D1046221" s="17"/>
      <c r="E1046221" s="18"/>
      <c r="F1046221" s="18"/>
    </row>
    <row r="1046222" s="2" customFormat="1" ht="13.5" spans="1:6">
      <c r="A1046222" s="16"/>
      <c r="B1046222" s="17"/>
      <c r="C1046222" s="17"/>
      <c r="D1046222" s="17"/>
      <c r="E1046222" s="18"/>
      <c r="F1046222" s="18"/>
    </row>
    <row r="1046223" s="2" customFormat="1" ht="13.5" spans="1:6">
      <c r="A1046223" s="16"/>
      <c r="B1046223" s="17"/>
      <c r="C1046223" s="17"/>
      <c r="D1046223" s="17"/>
      <c r="E1046223" s="18"/>
      <c r="F1046223" s="18"/>
    </row>
    <row r="1046224" s="2" customFormat="1" ht="13.5" spans="1:6">
      <c r="A1046224" s="16"/>
      <c r="B1046224" s="17"/>
      <c r="C1046224" s="17"/>
      <c r="D1046224" s="17"/>
      <c r="E1046224" s="18"/>
      <c r="F1046224" s="18"/>
    </row>
    <row r="1046225" s="2" customFormat="1" ht="13.5" spans="1:6">
      <c r="A1046225" s="16"/>
      <c r="B1046225" s="17"/>
      <c r="C1046225" s="17"/>
      <c r="D1046225" s="17"/>
      <c r="E1046225" s="18"/>
      <c r="F1046225" s="18"/>
    </row>
    <row r="1046226" s="2" customFormat="1" ht="13.5" spans="1:6">
      <c r="A1046226" s="16"/>
      <c r="B1046226" s="17"/>
      <c r="C1046226" s="17"/>
      <c r="D1046226" s="17"/>
      <c r="E1046226" s="18"/>
      <c r="F1046226" s="18"/>
    </row>
    <row r="1046227" s="2" customFormat="1" ht="13.5" spans="1:6">
      <c r="A1046227" s="16"/>
      <c r="B1046227" s="17"/>
      <c r="C1046227" s="17"/>
      <c r="D1046227" s="17"/>
      <c r="E1046227" s="18"/>
      <c r="F1046227" s="18"/>
    </row>
    <row r="1046228" s="2" customFormat="1" ht="13.5" spans="1:6">
      <c r="A1046228" s="16"/>
      <c r="B1046228" s="17"/>
      <c r="C1046228" s="17"/>
      <c r="D1046228" s="17"/>
      <c r="E1046228" s="18"/>
      <c r="F1046228" s="18"/>
    </row>
    <row r="1046229" s="2" customFormat="1" ht="13.5" spans="1:6">
      <c r="A1046229" s="16"/>
      <c r="B1046229" s="17"/>
      <c r="C1046229" s="17"/>
      <c r="D1046229" s="17"/>
      <c r="E1046229" s="18"/>
      <c r="F1046229" s="18"/>
    </row>
    <row r="1046230" s="2" customFormat="1" ht="13.5" spans="1:6">
      <c r="A1046230" s="16"/>
      <c r="B1046230" s="17"/>
      <c r="C1046230" s="17"/>
      <c r="D1046230" s="17"/>
      <c r="E1046230" s="18"/>
      <c r="F1046230" s="18"/>
    </row>
    <row r="1046231" s="2" customFormat="1" ht="13.5" spans="1:6">
      <c r="A1046231" s="16"/>
      <c r="B1046231" s="17"/>
      <c r="C1046231" s="17"/>
      <c r="D1046231" s="17"/>
      <c r="E1046231" s="18"/>
      <c r="F1046231" s="18"/>
    </row>
    <row r="1046232" s="2" customFormat="1" ht="13.5" spans="1:6">
      <c r="A1046232" s="16"/>
      <c r="B1046232" s="17"/>
      <c r="C1046232" s="17"/>
      <c r="D1046232" s="17"/>
      <c r="E1046232" s="18"/>
      <c r="F1046232" s="18"/>
    </row>
    <row r="1046233" s="2" customFormat="1" ht="13.5" spans="1:6">
      <c r="A1046233" s="16"/>
      <c r="B1046233" s="17"/>
      <c r="C1046233" s="17"/>
      <c r="D1046233" s="17"/>
      <c r="E1046233" s="18"/>
      <c r="F1046233" s="18"/>
    </row>
    <row r="1046234" s="2" customFormat="1" ht="13.5" spans="1:6">
      <c r="A1046234" s="16"/>
      <c r="B1046234" s="17"/>
      <c r="C1046234" s="17"/>
      <c r="D1046234" s="17"/>
      <c r="E1046234" s="18"/>
      <c r="F1046234" s="18"/>
    </row>
    <row r="1046235" s="2" customFormat="1" ht="13.5" spans="1:6">
      <c r="A1046235" s="16"/>
      <c r="B1046235" s="17"/>
      <c r="C1046235" s="17"/>
      <c r="D1046235" s="17"/>
      <c r="E1046235" s="18"/>
      <c r="F1046235" s="18"/>
    </row>
    <row r="1046236" s="2" customFormat="1" ht="13.5" spans="1:6">
      <c r="A1046236" s="16"/>
      <c r="B1046236" s="17"/>
      <c r="C1046236" s="17"/>
      <c r="D1046236" s="17"/>
      <c r="E1046236" s="18"/>
      <c r="F1046236" s="18"/>
    </row>
    <row r="1046237" s="2" customFormat="1" ht="13.5" spans="1:6">
      <c r="A1046237" s="16"/>
      <c r="B1046237" s="17"/>
      <c r="C1046237" s="17"/>
      <c r="D1046237" s="17"/>
      <c r="E1046237" s="18"/>
      <c r="F1046237" s="18"/>
    </row>
    <row r="1046238" s="2" customFormat="1" ht="13.5" spans="1:6">
      <c r="A1046238" s="16"/>
      <c r="B1046238" s="17"/>
      <c r="C1046238" s="17"/>
      <c r="D1046238" s="17"/>
      <c r="E1046238" s="18"/>
      <c r="F1046238" s="18"/>
    </row>
    <row r="1046239" s="2" customFormat="1" ht="13.5" spans="1:6">
      <c r="A1046239" s="16"/>
      <c r="B1046239" s="17"/>
      <c r="C1046239" s="17"/>
      <c r="D1046239" s="17"/>
      <c r="E1046239" s="18"/>
      <c r="F1046239" s="18"/>
    </row>
    <row r="1046240" s="2" customFormat="1" ht="13.5" spans="1:6">
      <c r="A1046240" s="16"/>
      <c r="B1046240" s="17"/>
      <c r="C1046240" s="17"/>
      <c r="D1046240" s="17"/>
      <c r="E1046240" s="18"/>
      <c r="F1046240" s="18"/>
    </row>
    <row r="1046241" s="2" customFormat="1" ht="13.5" spans="1:6">
      <c r="A1046241" s="16"/>
      <c r="B1046241" s="17"/>
      <c r="C1046241" s="17"/>
      <c r="D1046241" s="17"/>
      <c r="E1046241" s="18"/>
      <c r="F1046241" s="18"/>
    </row>
    <row r="1046242" s="2" customFormat="1" ht="13.5" spans="1:6">
      <c r="A1046242" s="16"/>
      <c r="B1046242" s="17"/>
      <c r="C1046242" s="17"/>
      <c r="D1046242" s="17"/>
      <c r="E1046242" s="18"/>
      <c r="F1046242" s="18"/>
    </row>
    <row r="1046243" s="2" customFormat="1" ht="13.5" spans="1:6">
      <c r="A1046243" s="16"/>
      <c r="B1046243" s="17"/>
      <c r="C1046243" s="17"/>
      <c r="D1046243" s="17"/>
      <c r="E1046243" s="18"/>
      <c r="F1046243" s="18"/>
    </row>
    <row r="1046244" s="2" customFormat="1" ht="13.5" spans="1:6">
      <c r="A1046244" s="16"/>
      <c r="B1046244" s="17"/>
      <c r="C1046244" s="17"/>
      <c r="D1046244" s="17"/>
      <c r="E1046244" s="18"/>
      <c r="F1046244" s="18"/>
    </row>
    <row r="1046245" s="2" customFormat="1" ht="13.5" spans="1:6">
      <c r="A1046245" s="16"/>
      <c r="B1046245" s="17"/>
      <c r="C1046245" s="17"/>
      <c r="D1046245" s="17"/>
      <c r="E1046245" s="18"/>
      <c r="F1046245" s="18"/>
    </row>
    <row r="1046246" s="2" customFormat="1" ht="13.5" spans="1:6">
      <c r="A1046246" s="16"/>
      <c r="B1046246" s="17"/>
      <c r="C1046246" s="17"/>
      <c r="D1046246" s="17"/>
      <c r="E1046246" s="18"/>
      <c r="F1046246" s="18"/>
    </row>
    <row r="1046247" s="2" customFormat="1" ht="13.5" spans="1:6">
      <c r="A1046247" s="16"/>
      <c r="B1046247" s="17"/>
      <c r="C1046247" s="17"/>
      <c r="D1046247" s="17"/>
      <c r="E1046247" s="18"/>
      <c r="F1046247" s="18"/>
    </row>
    <row r="1046248" s="2" customFormat="1" ht="13.5" spans="1:6">
      <c r="A1046248" s="16"/>
      <c r="B1046248" s="17"/>
      <c r="C1046248" s="17"/>
      <c r="D1046248" s="17"/>
      <c r="E1046248" s="18"/>
      <c r="F1046248" s="18"/>
    </row>
    <row r="1046249" s="2" customFormat="1" ht="13.5" spans="1:6">
      <c r="A1046249" s="16"/>
      <c r="B1046249" s="17"/>
      <c r="C1046249" s="17"/>
      <c r="D1046249" s="17"/>
      <c r="E1046249" s="18"/>
      <c r="F1046249" s="18"/>
    </row>
    <row r="1046250" s="2" customFormat="1" ht="13.5" spans="1:6">
      <c r="A1046250" s="16"/>
      <c r="B1046250" s="17"/>
      <c r="C1046250" s="17"/>
      <c r="D1046250" s="17"/>
      <c r="E1046250" s="18"/>
      <c r="F1046250" s="18"/>
    </row>
    <row r="1046251" s="2" customFormat="1" ht="13.5" spans="1:6">
      <c r="A1046251" s="16"/>
      <c r="B1046251" s="17"/>
      <c r="C1046251" s="17"/>
      <c r="D1046251" s="17"/>
      <c r="E1046251" s="18"/>
      <c r="F1046251" s="18"/>
    </row>
    <row r="1046252" s="2" customFormat="1" ht="13.5" spans="1:6">
      <c r="A1046252" s="16"/>
      <c r="B1046252" s="17"/>
      <c r="C1046252" s="17"/>
      <c r="D1046252" s="17"/>
      <c r="E1046252" s="18"/>
      <c r="F1046252" s="18"/>
    </row>
    <row r="1046253" s="2" customFormat="1" ht="13.5" spans="1:6">
      <c r="A1046253" s="16"/>
      <c r="B1046253" s="17"/>
      <c r="C1046253" s="17"/>
      <c r="D1046253" s="17"/>
      <c r="E1046253" s="18"/>
      <c r="F1046253" s="18"/>
    </row>
    <row r="1046254" s="2" customFormat="1" ht="13.5" spans="1:6">
      <c r="A1046254" s="16"/>
      <c r="B1046254" s="17"/>
      <c r="C1046254" s="17"/>
      <c r="D1046254" s="17"/>
      <c r="E1046254" s="18"/>
      <c r="F1046254" s="18"/>
    </row>
    <row r="1046255" s="2" customFormat="1" ht="13.5" spans="1:6">
      <c r="A1046255" s="16"/>
      <c r="B1046255" s="17"/>
      <c r="C1046255" s="17"/>
      <c r="D1046255" s="17"/>
      <c r="E1046255" s="18"/>
      <c r="F1046255" s="18"/>
    </row>
    <row r="1046256" s="2" customFormat="1" ht="13.5" spans="1:6">
      <c r="A1046256" s="16"/>
      <c r="B1046256" s="17"/>
      <c r="C1046256" s="17"/>
      <c r="D1046256" s="17"/>
      <c r="E1046256" s="18"/>
      <c r="F1046256" s="18"/>
    </row>
    <row r="1046257" s="2" customFormat="1" ht="13.5" spans="1:6">
      <c r="A1046257" s="16"/>
      <c r="B1046257" s="17"/>
      <c r="C1046257" s="17"/>
      <c r="D1046257" s="17"/>
      <c r="E1046257" s="18"/>
      <c r="F1046257" s="18"/>
    </row>
    <row r="1046258" s="2" customFormat="1" ht="13.5" spans="1:6">
      <c r="A1046258" s="16"/>
      <c r="B1046258" s="17"/>
      <c r="C1046258" s="17"/>
      <c r="D1046258" s="17"/>
      <c r="E1046258" s="18"/>
      <c r="F1046258" s="18"/>
    </row>
    <row r="1046259" s="2" customFormat="1" ht="13.5" spans="1:6">
      <c r="A1046259" s="16"/>
      <c r="B1046259" s="17"/>
      <c r="C1046259" s="17"/>
      <c r="D1046259" s="17"/>
      <c r="E1046259" s="18"/>
      <c r="F1046259" s="18"/>
    </row>
    <row r="1046260" s="2" customFormat="1" ht="13.5" spans="1:6">
      <c r="A1046260" s="16"/>
      <c r="B1046260" s="17"/>
      <c r="C1046260" s="17"/>
      <c r="D1046260" s="17"/>
      <c r="E1046260" s="18"/>
      <c r="F1046260" s="18"/>
    </row>
    <row r="1046261" s="2" customFormat="1" ht="13.5" spans="1:6">
      <c r="A1046261" s="16"/>
      <c r="B1046261" s="17"/>
      <c r="C1046261" s="17"/>
      <c r="D1046261" s="17"/>
      <c r="E1046261" s="18"/>
      <c r="F1046261" s="18"/>
    </row>
    <row r="1046262" s="2" customFormat="1" ht="13.5" spans="1:6">
      <c r="A1046262" s="16"/>
      <c r="B1046262" s="17"/>
      <c r="C1046262" s="17"/>
      <c r="D1046262" s="17"/>
      <c r="E1046262" s="18"/>
      <c r="F1046262" s="18"/>
    </row>
    <row r="1046263" s="2" customFormat="1" ht="13.5" spans="1:6">
      <c r="A1046263" s="16"/>
      <c r="B1046263" s="17"/>
      <c r="C1046263" s="17"/>
      <c r="D1046263" s="17"/>
      <c r="E1046263" s="18"/>
      <c r="F1046263" s="18"/>
    </row>
    <row r="1046264" s="2" customFormat="1" ht="13.5" spans="1:6">
      <c r="A1046264" s="16"/>
      <c r="B1046264" s="17"/>
      <c r="C1046264" s="17"/>
      <c r="D1046264" s="17"/>
      <c r="E1046264" s="18"/>
      <c r="F1046264" s="18"/>
    </row>
    <row r="1046265" s="2" customFormat="1" ht="13.5" spans="1:6">
      <c r="A1046265" s="16"/>
      <c r="B1046265" s="17"/>
      <c r="C1046265" s="17"/>
      <c r="D1046265" s="17"/>
      <c r="E1046265" s="18"/>
      <c r="F1046265" s="18"/>
    </row>
    <row r="1046266" s="2" customFormat="1" ht="13.5" spans="1:6">
      <c r="A1046266" s="16"/>
      <c r="B1046266" s="17"/>
      <c r="C1046266" s="17"/>
      <c r="D1046266" s="17"/>
      <c r="E1046266" s="18"/>
      <c r="F1046266" s="18"/>
    </row>
    <row r="1046267" s="2" customFormat="1" ht="13.5" spans="1:6">
      <c r="A1046267" s="16"/>
      <c r="B1046267" s="17"/>
      <c r="C1046267" s="17"/>
      <c r="D1046267" s="17"/>
      <c r="E1046267" s="18"/>
      <c r="F1046267" s="18"/>
    </row>
    <row r="1046268" s="2" customFormat="1" ht="13.5" spans="1:6">
      <c r="A1046268" s="16"/>
      <c r="B1046268" s="17"/>
      <c r="C1046268" s="17"/>
      <c r="D1046268" s="17"/>
      <c r="E1046268" s="18"/>
      <c r="F1046268" s="18"/>
    </row>
    <row r="1046269" s="2" customFormat="1" ht="13.5" spans="1:6">
      <c r="A1046269" s="16"/>
      <c r="B1046269" s="17"/>
      <c r="C1046269" s="17"/>
      <c r="D1046269" s="17"/>
      <c r="E1046269" s="18"/>
      <c r="F1046269" s="18"/>
    </row>
    <row r="1046270" s="2" customFormat="1" ht="13.5" spans="1:6">
      <c r="A1046270" s="16"/>
      <c r="B1046270" s="17"/>
      <c r="C1046270" s="17"/>
      <c r="D1046270" s="17"/>
      <c r="E1046270" s="18"/>
      <c r="F1046270" s="18"/>
    </row>
    <row r="1046271" s="2" customFormat="1" ht="13.5" spans="1:6">
      <c r="A1046271" s="16"/>
      <c r="B1046271" s="17"/>
      <c r="C1046271" s="17"/>
      <c r="D1046271" s="17"/>
      <c r="E1046271" s="18"/>
      <c r="F1046271" s="18"/>
    </row>
    <row r="1046272" s="2" customFormat="1" ht="13.5" spans="1:6">
      <c r="A1046272" s="16"/>
      <c r="B1046272" s="17"/>
      <c r="C1046272" s="17"/>
      <c r="D1046272" s="17"/>
      <c r="E1046272" s="18"/>
      <c r="F1046272" s="18"/>
    </row>
    <row r="1046273" s="2" customFormat="1" ht="13.5" spans="1:6">
      <c r="A1046273" s="16"/>
      <c r="B1046273" s="17"/>
      <c r="C1046273" s="17"/>
      <c r="D1046273" s="17"/>
      <c r="E1046273" s="18"/>
      <c r="F1046273" s="18"/>
    </row>
    <row r="1046274" s="2" customFormat="1" ht="13.5" spans="1:6">
      <c r="A1046274" s="16"/>
      <c r="B1046274" s="17"/>
      <c r="C1046274" s="17"/>
      <c r="D1046274" s="17"/>
      <c r="E1046274" s="18"/>
      <c r="F1046274" s="18"/>
    </row>
    <row r="1046275" s="2" customFormat="1" ht="13.5" spans="1:6">
      <c r="A1046275" s="16"/>
      <c r="B1046275" s="17"/>
      <c r="C1046275" s="17"/>
      <c r="D1046275" s="17"/>
      <c r="E1046275" s="18"/>
      <c r="F1046275" s="18"/>
    </row>
    <row r="1046276" s="2" customFormat="1" ht="13.5" spans="1:6">
      <c r="A1046276" s="16"/>
      <c r="B1046276" s="17"/>
      <c r="C1046276" s="17"/>
      <c r="D1046276" s="17"/>
      <c r="E1046276" s="18"/>
      <c r="F1046276" s="18"/>
    </row>
    <row r="1046277" s="2" customFormat="1" ht="13.5" spans="1:6">
      <c r="A1046277" s="16"/>
      <c r="B1046277" s="17"/>
      <c r="C1046277" s="17"/>
      <c r="D1046277" s="17"/>
      <c r="E1046277" s="18"/>
      <c r="F1046277" s="18"/>
    </row>
    <row r="1046278" s="2" customFormat="1" ht="13.5" spans="1:6">
      <c r="A1046278" s="16"/>
      <c r="B1046278" s="17"/>
      <c r="C1046278" s="17"/>
      <c r="D1046278" s="17"/>
      <c r="E1046278" s="18"/>
      <c r="F1046278" s="18"/>
    </row>
    <row r="1046279" s="2" customFormat="1" ht="13.5" spans="1:6">
      <c r="A1046279" s="16"/>
      <c r="B1046279" s="17"/>
      <c r="C1046279" s="17"/>
      <c r="D1046279" s="17"/>
      <c r="E1046279" s="18"/>
      <c r="F1046279" s="18"/>
    </row>
    <row r="1046280" s="2" customFormat="1" ht="13.5" spans="1:6">
      <c r="A1046280" s="16"/>
      <c r="B1046280" s="17"/>
      <c r="C1046280" s="17"/>
      <c r="D1046280" s="17"/>
      <c r="E1046280" s="18"/>
      <c r="F1046280" s="18"/>
    </row>
    <row r="1046281" s="2" customFormat="1" ht="13.5" spans="1:6">
      <c r="A1046281" s="16"/>
      <c r="B1046281" s="17"/>
      <c r="C1046281" s="17"/>
      <c r="D1046281" s="17"/>
      <c r="E1046281" s="18"/>
      <c r="F1046281" s="18"/>
    </row>
    <row r="1046282" s="2" customFormat="1" ht="13.5" spans="1:6">
      <c r="A1046282" s="16"/>
      <c r="B1046282" s="17"/>
      <c r="C1046282" s="17"/>
      <c r="D1046282" s="17"/>
      <c r="E1046282" s="18"/>
      <c r="F1046282" s="18"/>
    </row>
    <row r="1046283" s="2" customFormat="1" ht="13.5" spans="1:6">
      <c r="A1046283" s="16"/>
      <c r="B1046283" s="17"/>
      <c r="C1046283" s="17"/>
      <c r="D1046283" s="17"/>
      <c r="E1046283" s="18"/>
      <c r="F1046283" s="18"/>
    </row>
    <row r="1046284" s="2" customFormat="1" ht="13.5" spans="1:6">
      <c r="A1046284" s="16"/>
      <c r="B1046284" s="17"/>
      <c r="C1046284" s="17"/>
      <c r="D1046284" s="17"/>
      <c r="E1046284" s="18"/>
      <c r="F1046284" s="18"/>
    </row>
    <row r="1046285" s="2" customFormat="1" ht="13.5" spans="1:6">
      <c r="A1046285" s="16"/>
      <c r="B1046285" s="17"/>
      <c r="C1046285" s="17"/>
      <c r="D1046285" s="17"/>
      <c r="E1046285" s="18"/>
      <c r="F1046285" s="18"/>
    </row>
    <row r="1046286" s="2" customFormat="1" ht="13.5" spans="1:6">
      <c r="A1046286" s="16"/>
      <c r="B1046286" s="17"/>
      <c r="C1046286" s="17"/>
      <c r="D1046286" s="17"/>
      <c r="E1046286" s="18"/>
      <c r="F1046286" s="18"/>
    </row>
    <row r="1046287" s="2" customFormat="1" ht="13.5" spans="1:6">
      <c r="A1046287" s="16"/>
      <c r="B1046287" s="17"/>
      <c r="C1046287" s="17"/>
      <c r="D1046287" s="17"/>
      <c r="E1046287" s="18"/>
      <c r="F1046287" s="18"/>
    </row>
    <row r="1046288" s="2" customFormat="1" ht="13.5" spans="1:6">
      <c r="A1046288" s="16"/>
      <c r="B1046288" s="17"/>
      <c r="C1046288" s="17"/>
      <c r="D1046288" s="17"/>
      <c r="E1046288" s="18"/>
      <c r="F1046288" s="18"/>
    </row>
    <row r="1046289" s="2" customFormat="1" ht="13.5" spans="1:6">
      <c r="A1046289" s="16"/>
      <c r="B1046289" s="17"/>
      <c r="C1046289" s="17"/>
      <c r="D1046289" s="17"/>
      <c r="E1046289" s="18"/>
      <c r="F1046289" s="18"/>
    </row>
    <row r="1046290" s="2" customFormat="1" ht="13.5" spans="1:6">
      <c r="A1046290" s="16"/>
      <c r="B1046290" s="17"/>
      <c r="C1046290" s="17"/>
      <c r="D1046290" s="17"/>
      <c r="E1046290" s="18"/>
      <c r="F1046290" s="18"/>
    </row>
    <row r="1046291" s="2" customFormat="1" ht="13.5" spans="1:6">
      <c r="A1046291" s="16"/>
      <c r="B1046291" s="17"/>
      <c r="C1046291" s="17"/>
      <c r="D1046291" s="17"/>
      <c r="E1046291" s="18"/>
      <c r="F1046291" s="18"/>
    </row>
    <row r="1046292" s="2" customFormat="1" ht="13.5" spans="1:6">
      <c r="A1046292" s="16"/>
      <c r="B1046292" s="17"/>
      <c r="C1046292" s="17"/>
      <c r="D1046292" s="17"/>
      <c r="E1046292" s="18"/>
      <c r="F1046292" s="18"/>
    </row>
    <row r="1046293" s="2" customFormat="1" ht="13.5" spans="1:6">
      <c r="A1046293" s="16"/>
      <c r="B1046293" s="17"/>
      <c r="C1046293" s="17"/>
      <c r="D1046293" s="17"/>
      <c r="E1046293" s="18"/>
      <c r="F1046293" s="18"/>
    </row>
    <row r="1046294" s="2" customFormat="1" ht="13.5" spans="1:6">
      <c r="A1046294" s="16"/>
      <c r="B1046294" s="17"/>
      <c r="C1046294" s="17"/>
      <c r="D1046294" s="17"/>
      <c r="E1046294" s="18"/>
      <c r="F1046294" s="18"/>
    </row>
    <row r="1046295" s="2" customFormat="1" ht="13.5" spans="1:6">
      <c r="A1046295" s="16"/>
      <c r="B1046295" s="17"/>
      <c r="C1046295" s="17"/>
      <c r="D1046295" s="17"/>
      <c r="E1046295" s="18"/>
      <c r="F1046295" s="18"/>
    </row>
    <row r="1046296" s="2" customFormat="1" ht="13.5" spans="1:6">
      <c r="A1046296" s="16"/>
      <c r="B1046296" s="17"/>
      <c r="C1046296" s="17"/>
      <c r="D1046296" s="17"/>
      <c r="E1046296" s="18"/>
      <c r="F1046296" s="18"/>
    </row>
    <row r="1046297" s="2" customFormat="1" ht="13.5" spans="1:6">
      <c r="A1046297" s="16"/>
      <c r="B1046297" s="17"/>
      <c r="C1046297" s="17"/>
      <c r="D1046297" s="17"/>
      <c r="E1046297" s="18"/>
      <c r="F1046297" s="18"/>
    </row>
    <row r="1046298" s="2" customFormat="1" ht="13.5" spans="1:6">
      <c r="A1046298" s="16"/>
      <c r="B1046298" s="17"/>
      <c r="C1046298" s="17"/>
      <c r="D1046298" s="17"/>
      <c r="E1046298" s="18"/>
      <c r="F1046298" s="18"/>
    </row>
    <row r="1046299" s="2" customFormat="1" ht="13.5" spans="1:6">
      <c r="A1046299" s="16"/>
      <c r="B1046299" s="17"/>
      <c r="C1046299" s="17"/>
      <c r="D1046299" s="17"/>
      <c r="E1046299" s="18"/>
      <c r="F1046299" s="18"/>
    </row>
    <row r="1046300" s="2" customFormat="1" ht="13.5" spans="1:6">
      <c r="A1046300" s="16"/>
      <c r="B1046300" s="17"/>
      <c r="C1046300" s="17"/>
      <c r="D1046300" s="17"/>
      <c r="E1046300" s="18"/>
      <c r="F1046300" s="18"/>
    </row>
    <row r="1046301" s="2" customFormat="1" ht="13.5" spans="1:6">
      <c r="A1046301" s="16"/>
      <c r="B1046301" s="17"/>
      <c r="C1046301" s="17"/>
      <c r="D1046301" s="17"/>
      <c r="E1046301" s="18"/>
      <c r="F1046301" s="18"/>
    </row>
    <row r="1046302" s="2" customFormat="1" ht="13.5" spans="1:6">
      <c r="A1046302" s="16"/>
      <c r="B1046302" s="17"/>
      <c r="C1046302" s="17"/>
      <c r="D1046302" s="17"/>
      <c r="E1046302" s="18"/>
      <c r="F1046302" s="18"/>
    </row>
    <row r="1046303" s="2" customFormat="1" ht="13.5" spans="1:6">
      <c r="A1046303" s="16"/>
      <c r="B1046303" s="17"/>
      <c r="C1046303" s="17"/>
      <c r="D1046303" s="17"/>
      <c r="E1046303" s="18"/>
      <c r="F1046303" s="18"/>
    </row>
    <row r="1046304" s="2" customFormat="1" ht="13.5" spans="1:6">
      <c r="A1046304" s="16"/>
      <c r="B1046304" s="17"/>
      <c r="C1046304" s="17"/>
      <c r="D1046304" s="17"/>
      <c r="E1046304" s="18"/>
      <c r="F1046304" s="18"/>
    </row>
    <row r="1046305" s="2" customFormat="1" ht="13.5" spans="1:6">
      <c r="A1046305" s="16"/>
      <c r="B1046305" s="17"/>
      <c r="C1046305" s="17"/>
      <c r="D1046305" s="17"/>
      <c r="E1046305" s="18"/>
      <c r="F1046305" s="18"/>
    </row>
    <row r="1046306" s="2" customFormat="1" ht="13.5" spans="1:6">
      <c r="A1046306" s="16"/>
      <c r="B1046306" s="17"/>
      <c r="C1046306" s="17"/>
      <c r="D1046306" s="17"/>
      <c r="E1046306" s="18"/>
      <c r="F1046306" s="18"/>
    </row>
    <row r="1046307" s="2" customFormat="1" ht="13.5" spans="1:6">
      <c r="A1046307" s="16"/>
      <c r="B1046307" s="17"/>
      <c r="C1046307" s="17"/>
      <c r="D1046307" s="17"/>
      <c r="E1046307" s="18"/>
      <c r="F1046307" s="18"/>
    </row>
    <row r="1046308" s="2" customFormat="1" ht="13.5" spans="1:6">
      <c r="A1046308" s="16"/>
      <c r="B1046308" s="17"/>
      <c r="C1046308" s="17"/>
      <c r="D1046308" s="17"/>
      <c r="E1046308" s="18"/>
      <c r="F1046308" s="18"/>
    </row>
    <row r="1046309" s="2" customFormat="1" ht="13.5" spans="1:6">
      <c r="A1046309" s="16"/>
      <c r="B1046309" s="17"/>
      <c r="C1046309" s="17"/>
      <c r="D1046309" s="17"/>
      <c r="E1046309" s="18"/>
      <c r="F1046309" s="18"/>
    </row>
    <row r="1046310" s="2" customFormat="1" ht="13.5" spans="1:6">
      <c r="A1046310" s="16"/>
      <c r="B1046310" s="17"/>
      <c r="C1046310" s="17"/>
      <c r="D1046310" s="17"/>
      <c r="E1046310" s="18"/>
      <c r="F1046310" s="18"/>
    </row>
    <row r="1046311" s="2" customFormat="1" ht="13.5" spans="1:6">
      <c r="A1046311" s="16"/>
      <c r="B1046311" s="17"/>
      <c r="C1046311" s="17"/>
      <c r="D1046311" s="17"/>
      <c r="E1046311" s="18"/>
      <c r="F1046311" s="18"/>
    </row>
    <row r="1046312" s="2" customFormat="1" ht="13.5" spans="1:6">
      <c r="A1046312" s="16"/>
      <c r="B1046312" s="17"/>
      <c r="C1046312" s="17"/>
      <c r="D1046312" s="17"/>
      <c r="E1046312" s="18"/>
      <c r="F1046312" s="18"/>
    </row>
    <row r="1046313" s="2" customFormat="1" ht="13.5" spans="1:6">
      <c r="A1046313" s="16"/>
      <c r="B1046313" s="17"/>
      <c r="C1046313" s="17"/>
      <c r="D1046313" s="17"/>
      <c r="E1046313" s="18"/>
      <c r="F1046313" s="18"/>
    </row>
    <row r="1046314" s="2" customFormat="1" ht="13.5" spans="1:6">
      <c r="A1046314" s="16"/>
      <c r="B1046314" s="17"/>
      <c r="C1046314" s="17"/>
      <c r="D1046314" s="17"/>
      <c r="E1046314" s="18"/>
      <c r="F1046314" s="18"/>
    </row>
    <row r="1046315" s="2" customFormat="1" ht="13.5" spans="1:6">
      <c r="A1046315" s="16"/>
      <c r="B1046315" s="17"/>
      <c r="C1046315" s="17"/>
      <c r="D1046315" s="17"/>
      <c r="E1046315" s="18"/>
      <c r="F1046315" s="18"/>
    </row>
    <row r="1046316" s="2" customFormat="1" ht="13.5" spans="1:6">
      <c r="A1046316" s="16"/>
      <c r="B1046316" s="17"/>
      <c r="C1046316" s="17"/>
      <c r="D1046316" s="17"/>
      <c r="E1046316" s="18"/>
      <c r="F1046316" s="18"/>
    </row>
    <row r="1046317" s="2" customFormat="1" ht="13.5" spans="1:6">
      <c r="A1046317" s="16"/>
      <c r="B1046317" s="17"/>
      <c r="C1046317" s="17"/>
      <c r="D1046317" s="17"/>
      <c r="E1046317" s="18"/>
      <c r="F1046317" s="18"/>
    </row>
    <row r="1046318" s="2" customFormat="1" ht="13.5" spans="1:6">
      <c r="A1046318" s="16"/>
      <c r="B1046318" s="17"/>
      <c r="C1046318" s="17"/>
      <c r="D1046318" s="17"/>
      <c r="E1046318" s="18"/>
      <c r="F1046318" s="18"/>
    </row>
    <row r="1046319" s="2" customFormat="1" ht="13.5" spans="1:6">
      <c r="A1046319" s="16"/>
      <c r="B1046319" s="17"/>
      <c r="C1046319" s="17"/>
      <c r="D1046319" s="17"/>
      <c r="E1046319" s="18"/>
      <c r="F1046319" s="18"/>
    </row>
    <row r="1046320" s="2" customFormat="1" ht="13.5" spans="1:6">
      <c r="A1046320" s="16"/>
      <c r="B1046320" s="17"/>
      <c r="C1046320" s="17"/>
      <c r="D1046320" s="17"/>
      <c r="E1046320" s="18"/>
      <c r="F1046320" s="18"/>
    </row>
    <row r="1046321" s="2" customFormat="1" ht="13.5" spans="1:6">
      <c r="A1046321" s="16"/>
      <c r="B1046321" s="17"/>
      <c r="C1046321" s="17"/>
      <c r="D1046321" s="17"/>
      <c r="E1046321" s="18"/>
      <c r="F1046321" s="18"/>
    </row>
    <row r="1046322" s="2" customFormat="1" ht="13.5" spans="1:6">
      <c r="A1046322" s="16"/>
      <c r="B1046322" s="17"/>
      <c r="C1046322" s="17"/>
      <c r="D1046322" s="17"/>
      <c r="E1046322" s="18"/>
      <c r="F1046322" s="18"/>
    </row>
    <row r="1046323" s="2" customFormat="1" ht="13.5" spans="1:6">
      <c r="A1046323" s="16"/>
      <c r="B1046323" s="17"/>
      <c r="C1046323" s="17"/>
      <c r="D1046323" s="17"/>
      <c r="E1046323" s="18"/>
      <c r="F1046323" s="18"/>
    </row>
    <row r="1046324" s="2" customFormat="1" ht="13.5" spans="1:6">
      <c r="A1046324" s="16"/>
      <c r="B1046324" s="17"/>
      <c r="C1046324" s="17"/>
      <c r="D1046324" s="17"/>
      <c r="E1046324" s="18"/>
      <c r="F1046324" s="18"/>
    </row>
    <row r="1046325" s="2" customFormat="1" ht="13.5" spans="1:6">
      <c r="A1046325" s="16"/>
      <c r="B1046325" s="17"/>
      <c r="C1046325" s="17"/>
      <c r="D1046325" s="17"/>
      <c r="E1046325" s="18"/>
      <c r="F1046325" s="18"/>
    </row>
    <row r="1046326" s="2" customFormat="1" ht="13.5" spans="1:6">
      <c r="A1046326" s="16"/>
      <c r="B1046326" s="17"/>
      <c r="C1046326" s="17"/>
      <c r="D1046326" s="17"/>
      <c r="E1046326" s="18"/>
      <c r="F1046326" s="18"/>
    </row>
    <row r="1046327" s="2" customFormat="1" ht="13.5" spans="1:6">
      <c r="A1046327" s="16"/>
      <c r="B1046327" s="17"/>
      <c r="C1046327" s="17"/>
      <c r="D1046327" s="17"/>
      <c r="E1046327" s="18"/>
      <c r="F1046327" s="18"/>
    </row>
    <row r="1046328" s="2" customFormat="1" ht="13.5" spans="1:6">
      <c r="A1046328" s="16"/>
      <c r="B1046328" s="17"/>
      <c r="C1046328" s="17"/>
      <c r="D1046328" s="17"/>
      <c r="E1046328" s="18"/>
      <c r="F1046328" s="18"/>
    </row>
    <row r="1046329" s="2" customFormat="1" ht="13.5" spans="1:6">
      <c r="A1046329" s="16"/>
      <c r="B1046329" s="17"/>
      <c r="C1046329" s="17"/>
      <c r="D1046329" s="17"/>
      <c r="E1046329" s="18"/>
      <c r="F1046329" s="18"/>
    </row>
    <row r="1046330" s="2" customFormat="1" ht="13.5" spans="1:6">
      <c r="A1046330" s="16"/>
      <c r="B1046330" s="17"/>
      <c r="C1046330" s="17"/>
      <c r="D1046330" s="17"/>
      <c r="E1046330" s="18"/>
      <c r="F1046330" s="18"/>
    </row>
    <row r="1046331" s="2" customFormat="1" ht="13.5" spans="1:6">
      <c r="A1046331" s="16"/>
      <c r="B1046331" s="17"/>
      <c r="C1046331" s="17"/>
      <c r="D1046331" s="17"/>
      <c r="E1046331" s="18"/>
      <c r="F1046331" s="18"/>
    </row>
    <row r="1046332" s="2" customFormat="1" ht="13.5" spans="1:6">
      <c r="A1046332" s="16"/>
      <c r="B1046332" s="17"/>
      <c r="C1046332" s="17"/>
      <c r="D1046332" s="17"/>
      <c r="E1046332" s="18"/>
      <c r="F1046332" s="18"/>
    </row>
    <row r="1046333" s="2" customFormat="1" ht="13.5" spans="1:6">
      <c r="A1046333" s="16"/>
      <c r="B1046333" s="17"/>
      <c r="C1046333" s="17"/>
      <c r="D1046333" s="17"/>
      <c r="E1046333" s="18"/>
      <c r="F1046333" s="18"/>
    </row>
    <row r="1046334" s="2" customFormat="1" ht="13.5" spans="1:6">
      <c r="A1046334" s="16"/>
      <c r="B1046334" s="17"/>
      <c r="C1046334" s="17"/>
      <c r="D1046334" s="17"/>
      <c r="E1046334" s="18"/>
      <c r="F1046334" s="18"/>
    </row>
    <row r="1046335" s="2" customFormat="1" ht="13.5" spans="1:6">
      <c r="A1046335" s="16"/>
      <c r="B1046335" s="17"/>
      <c r="C1046335" s="17"/>
      <c r="D1046335" s="17"/>
      <c r="E1046335" s="18"/>
      <c r="F1046335" s="18"/>
    </row>
    <row r="1046336" s="2" customFormat="1" ht="13.5" spans="1:6">
      <c r="A1046336" s="16"/>
      <c r="B1046336" s="17"/>
      <c r="C1046336" s="17"/>
      <c r="D1046336" s="17"/>
      <c r="E1046336" s="18"/>
      <c r="F1046336" s="18"/>
    </row>
    <row r="1046337" s="2" customFormat="1" ht="13.5" spans="1:6">
      <c r="A1046337" s="16"/>
      <c r="B1046337" s="17"/>
      <c r="C1046337" s="17"/>
      <c r="D1046337" s="17"/>
      <c r="E1046337" s="18"/>
      <c r="F1046337" s="18"/>
    </row>
    <row r="1046338" s="2" customFormat="1" ht="13.5" spans="1:6">
      <c r="A1046338" s="16"/>
      <c r="B1046338" s="17"/>
      <c r="C1046338" s="17"/>
      <c r="D1046338" s="17"/>
      <c r="E1046338" s="18"/>
      <c r="F1046338" s="18"/>
    </row>
    <row r="1046339" s="2" customFormat="1" ht="13.5" spans="1:6">
      <c r="A1046339" s="16"/>
      <c r="B1046339" s="17"/>
      <c r="C1046339" s="17"/>
      <c r="D1046339" s="17"/>
      <c r="E1046339" s="18"/>
      <c r="F1046339" s="18"/>
    </row>
    <row r="1046340" s="2" customFormat="1" ht="13.5" spans="1:6">
      <c r="A1046340" s="16"/>
      <c r="B1046340" s="17"/>
      <c r="C1046340" s="17"/>
      <c r="D1046340" s="17"/>
      <c r="E1046340" s="18"/>
      <c r="F1046340" s="18"/>
    </row>
    <row r="1046341" s="2" customFormat="1" ht="13.5" spans="1:6">
      <c r="A1046341" s="16"/>
      <c r="B1046341" s="17"/>
      <c r="C1046341" s="17"/>
      <c r="D1046341" s="17"/>
      <c r="E1046341" s="18"/>
      <c r="F1046341" s="18"/>
    </row>
    <row r="1046342" s="2" customFormat="1" ht="13.5" spans="1:6">
      <c r="A1046342" s="16"/>
      <c r="B1046342" s="17"/>
      <c r="C1046342" s="17"/>
      <c r="D1046342" s="17"/>
      <c r="E1046342" s="18"/>
      <c r="F1046342" s="18"/>
    </row>
    <row r="1046343" s="2" customFormat="1" ht="13.5" spans="1:6">
      <c r="A1046343" s="16"/>
      <c r="B1046343" s="17"/>
      <c r="C1046343" s="17"/>
      <c r="D1046343" s="17"/>
      <c r="E1046343" s="18"/>
      <c r="F1046343" s="18"/>
    </row>
    <row r="1046344" s="2" customFormat="1" ht="13.5" spans="1:6">
      <c r="A1046344" s="16"/>
      <c r="B1046344" s="17"/>
      <c r="C1046344" s="17"/>
      <c r="D1046344" s="17"/>
      <c r="E1046344" s="18"/>
      <c r="F1046344" s="18"/>
    </row>
    <row r="1046345" s="2" customFormat="1" ht="13.5" spans="1:6">
      <c r="A1046345" s="16"/>
      <c r="B1046345" s="17"/>
      <c r="C1046345" s="17"/>
      <c r="D1046345" s="17"/>
      <c r="E1046345" s="18"/>
      <c r="F1046345" s="18"/>
    </row>
    <row r="1046346" s="2" customFormat="1" ht="13.5" spans="1:6">
      <c r="A1046346" s="16"/>
      <c r="B1046346" s="17"/>
      <c r="C1046346" s="17"/>
      <c r="D1046346" s="17"/>
      <c r="E1046346" s="18"/>
      <c r="F1046346" s="18"/>
    </row>
    <row r="1046347" s="2" customFormat="1" ht="13.5" spans="1:6">
      <c r="A1046347" s="16"/>
      <c r="B1046347" s="17"/>
      <c r="C1046347" s="17"/>
      <c r="D1046347" s="17"/>
      <c r="E1046347" s="18"/>
      <c r="F1046347" s="18"/>
    </row>
    <row r="1046348" s="2" customFormat="1" ht="13.5" spans="1:6">
      <c r="A1046348" s="16"/>
      <c r="B1046348" s="17"/>
      <c r="C1046348" s="17"/>
      <c r="D1046348" s="17"/>
      <c r="E1046348" s="18"/>
      <c r="F1046348" s="18"/>
    </row>
    <row r="1046349" s="2" customFormat="1" ht="13.5" spans="1:6">
      <c r="A1046349" s="16"/>
      <c r="B1046349" s="17"/>
      <c r="C1046349" s="17"/>
      <c r="D1046349" s="17"/>
      <c r="E1046349" s="18"/>
      <c r="F1046349" s="18"/>
    </row>
    <row r="1046350" s="2" customFormat="1" ht="13.5" spans="1:6">
      <c r="A1046350" s="16"/>
      <c r="B1046350" s="17"/>
      <c r="C1046350" s="17"/>
      <c r="D1046350" s="17"/>
      <c r="E1046350" s="18"/>
      <c r="F1046350" s="18"/>
    </row>
    <row r="1046351" s="2" customFormat="1" ht="13.5" spans="1:6">
      <c r="A1046351" s="16"/>
      <c r="B1046351" s="17"/>
      <c r="C1046351" s="17"/>
      <c r="D1046351" s="17"/>
      <c r="E1046351" s="18"/>
      <c r="F1046351" s="18"/>
    </row>
    <row r="1046352" s="2" customFormat="1" ht="13.5" spans="1:6">
      <c r="A1046352" s="16"/>
      <c r="B1046352" s="17"/>
      <c r="C1046352" s="17"/>
      <c r="D1046352" s="17"/>
      <c r="E1046352" s="18"/>
      <c r="F1046352" s="18"/>
    </row>
    <row r="1046353" s="2" customFormat="1" ht="13.5" spans="1:6">
      <c r="A1046353" s="16"/>
      <c r="B1046353" s="17"/>
      <c r="C1046353" s="17"/>
      <c r="D1046353" s="17"/>
      <c r="E1046353" s="18"/>
      <c r="F1046353" s="18"/>
    </row>
    <row r="1046354" s="2" customFormat="1" ht="13.5" spans="1:6">
      <c r="A1046354" s="16"/>
      <c r="B1046354" s="17"/>
      <c r="C1046354" s="17"/>
      <c r="D1046354" s="17"/>
      <c r="E1046354" s="18"/>
      <c r="F1046354" s="18"/>
    </row>
    <row r="1046355" s="2" customFormat="1" ht="13.5" spans="1:6">
      <c r="A1046355" s="16"/>
      <c r="B1046355" s="17"/>
      <c r="C1046355" s="17"/>
      <c r="D1046355" s="17"/>
      <c r="E1046355" s="18"/>
      <c r="F1046355" s="18"/>
    </row>
    <row r="1046356" s="2" customFormat="1" ht="13.5" spans="1:6">
      <c r="A1046356" s="16"/>
      <c r="B1046356" s="17"/>
      <c r="C1046356" s="17"/>
      <c r="D1046356" s="17"/>
      <c r="E1046356" s="18"/>
      <c r="F1046356" s="18"/>
    </row>
    <row r="1046357" s="2" customFormat="1" ht="13.5" spans="1:6">
      <c r="A1046357" s="16"/>
      <c r="B1046357" s="17"/>
      <c r="C1046357" s="17"/>
      <c r="D1046357" s="17"/>
      <c r="E1046357" s="18"/>
      <c r="F1046357" s="18"/>
    </row>
    <row r="1046358" s="2" customFormat="1" ht="13.5" spans="1:6">
      <c r="A1046358" s="16"/>
      <c r="B1046358" s="17"/>
      <c r="C1046358" s="17"/>
      <c r="D1046358" s="17"/>
      <c r="E1046358" s="18"/>
      <c r="F1046358" s="18"/>
    </row>
    <row r="1046359" s="2" customFormat="1" ht="13.5" spans="1:6">
      <c r="A1046359" s="16"/>
      <c r="B1046359" s="17"/>
      <c r="C1046359" s="17"/>
      <c r="D1046359" s="17"/>
      <c r="E1046359" s="18"/>
      <c r="F1046359" s="18"/>
    </row>
    <row r="1046360" s="2" customFormat="1" ht="13.5" spans="1:6">
      <c r="A1046360" s="16"/>
      <c r="B1046360" s="17"/>
      <c r="C1046360" s="17"/>
      <c r="D1046360" s="17"/>
      <c r="E1046360" s="18"/>
      <c r="F1046360" s="18"/>
    </row>
    <row r="1046361" s="2" customFormat="1" ht="13.5" spans="1:6">
      <c r="A1046361" s="16"/>
      <c r="B1046361" s="17"/>
      <c r="C1046361" s="17"/>
      <c r="D1046361" s="17"/>
      <c r="E1046361" s="18"/>
      <c r="F1046361" s="18"/>
    </row>
    <row r="1046362" s="2" customFormat="1" ht="13.5" spans="1:6">
      <c r="A1046362" s="16"/>
      <c r="B1046362" s="17"/>
      <c r="C1046362" s="17"/>
      <c r="D1046362" s="17"/>
      <c r="E1046362" s="18"/>
      <c r="F1046362" s="18"/>
    </row>
    <row r="1046363" s="2" customFormat="1" ht="13.5" spans="1:6">
      <c r="A1046363" s="16"/>
      <c r="B1046363" s="17"/>
      <c r="C1046363" s="17"/>
      <c r="D1046363" s="17"/>
      <c r="E1046363" s="18"/>
      <c r="F1046363" s="18"/>
    </row>
    <row r="1046364" s="2" customFormat="1" ht="13.5" spans="1:6">
      <c r="A1046364" s="16"/>
      <c r="B1046364" s="17"/>
      <c r="C1046364" s="17"/>
      <c r="D1046364" s="17"/>
      <c r="E1046364" s="18"/>
      <c r="F1046364" s="18"/>
    </row>
    <row r="1046365" s="2" customFormat="1" ht="13.5" spans="1:6">
      <c r="A1046365" s="16"/>
      <c r="B1046365" s="17"/>
      <c r="C1046365" s="17"/>
      <c r="D1046365" s="17"/>
      <c r="E1046365" s="18"/>
      <c r="F1046365" s="18"/>
    </row>
    <row r="1046366" s="2" customFormat="1" ht="13.5" spans="1:6">
      <c r="A1046366" s="16"/>
      <c r="B1046366" s="17"/>
      <c r="C1046366" s="17"/>
      <c r="D1046366" s="17"/>
      <c r="E1046366" s="18"/>
      <c r="F1046366" s="18"/>
    </row>
    <row r="1046367" s="2" customFormat="1" ht="13.5" spans="1:6">
      <c r="A1046367" s="16"/>
      <c r="B1046367" s="17"/>
      <c r="C1046367" s="17"/>
      <c r="D1046367" s="17"/>
      <c r="E1046367" s="18"/>
      <c r="F1046367" s="18"/>
    </row>
    <row r="1046368" s="2" customFormat="1" ht="13.5" spans="1:6">
      <c r="A1046368" s="16"/>
      <c r="B1046368" s="17"/>
      <c r="C1046368" s="17"/>
      <c r="D1046368" s="17"/>
      <c r="E1046368" s="18"/>
      <c r="F1046368" s="18"/>
    </row>
    <row r="1046369" s="2" customFormat="1" ht="13.5" spans="1:6">
      <c r="A1046369" s="16"/>
      <c r="B1046369" s="17"/>
      <c r="C1046369" s="17"/>
      <c r="D1046369" s="17"/>
      <c r="E1046369" s="18"/>
      <c r="F1046369" s="18"/>
    </row>
    <row r="1046370" s="2" customFormat="1" ht="13.5" spans="1:6">
      <c r="A1046370" s="16"/>
      <c r="B1046370" s="17"/>
      <c r="C1046370" s="17"/>
      <c r="D1046370" s="17"/>
      <c r="E1046370" s="18"/>
      <c r="F1046370" s="18"/>
    </row>
    <row r="1046371" s="2" customFormat="1" ht="13.5" spans="1:6">
      <c r="A1046371" s="16"/>
      <c r="B1046371" s="17"/>
      <c r="C1046371" s="17"/>
      <c r="D1046371" s="17"/>
      <c r="E1046371" s="18"/>
      <c r="F1046371" s="18"/>
    </row>
    <row r="1046372" s="2" customFormat="1" ht="13.5" spans="1:6">
      <c r="A1046372" s="16"/>
      <c r="B1046372" s="17"/>
      <c r="C1046372" s="17"/>
      <c r="D1046372" s="17"/>
      <c r="E1046372" s="18"/>
      <c r="F1046372" s="18"/>
    </row>
    <row r="1046373" s="2" customFormat="1" ht="13.5" spans="1:6">
      <c r="A1046373" s="16"/>
      <c r="B1046373" s="17"/>
      <c r="C1046373" s="17"/>
      <c r="D1046373" s="17"/>
      <c r="E1046373" s="18"/>
      <c r="F1046373" s="18"/>
    </row>
    <row r="1046374" s="2" customFormat="1" ht="13.5" spans="1:6">
      <c r="A1046374" s="16"/>
      <c r="B1046374" s="17"/>
      <c r="C1046374" s="17"/>
      <c r="D1046374" s="17"/>
      <c r="E1046374" s="18"/>
      <c r="F1046374" s="18"/>
    </row>
    <row r="1046375" s="2" customFormat="1" ht="13.5" spans="1:6">
      <c r="A1046375" s="16"/>
      <c r="B1046375" s="17"/>
      <c r="C1046375" s="17"/>
      <c r="D1046375" s="17"/>
      <c r="E1046375" s="18"/>
      <c r="F1046375" s="18"/>
    </row>
    <row r="1046376" s="2" customFormat="1" ht="13.5" spans="1:6">
      <c r="A1046376" s="16"/>
      <c r="B1046376" s="17"/>
      <c r="C1046376" s="17"/>
      <c r="D1046376" s="17"/>
      <c r="E1046376" s="18"/>
      <c r="F1046376" s="18"/>
    </row>
    <row r="1046377" s="2" customFormat="1" ht="13.5" spans="1:6">
      <c r="A1046377" s="16"/>
      <c r="B1046377" s="17"/>
      <c r="C1046377" s="17"/>
      <c r="D1046377" s="17"/>
      <c r="E1046377" s="18"/>
      <c r="F1046377" s="18"/>
    </row>
    <row r="1046378" s="2" customFormat="1" ht="13.5" spans="1:6">
      <c r="A1046378" s="16"/>
      <c r="B1046378" s="17"/>
      <c r="C1046378" s="17"/>
      <c r="D1046378" s="17"/>
      <c r="E1046378" s="18"/>
      <c r="F1046378" s="18"/>
    </row>
    <row r="1046379" s="2" customFormat="1" ht="13.5" spans="1:6">
      <c r="A1046379" s="16"/>
      <c r="B1046379" s="17"/>
      <c r="C1046379" s="17"/>
      <c r="D1046379" s="17"/>
      <c r="E1046379" s="18"/>
      <c r="F1046379" s="18"/>
    </row>
    <row r="1046380" s="2" customFormat="1" ht="13.5" spans="1:6">
      <c r="A1046380" s="16"/>
      <c r="B1046380" s="17"/>
      <c r="C1046380" s="17"/>
      <c r="D1046380" s="17"/>
      <c r="E1046380" s="18"/>
      <c r="F1046380" s="18"/>
    </row>
    <row r="1046381" s="2" customFormat="1" ht="13.5" spans="1:6">
      <c r="A1046381" s="16"/>
      <c r="B1046381" s="17"/>
      <c r="C1046381" s="17"/>
      <c r="D1046381" s="17"/>
      <c r="E1046381" s="18"/>
      <c r="F1046381" s="18"/>
    </row>
    <row r="1046382" s="2" customFormat="1" ht="13.5" spans="1:6">
      <c r="A1046382" s="16"/>
      <c r="B1046382" s="17"/>
      <c r="C1046382" s="17"/>
      <c r="D1046382" s="17"/>
      <c r="E1046382" s="18"/>
      <c r="F1046382" s="18"/>
    </row>
    <row r="1046383" s="2" customFormat="1" ht="13.5" spans="1:6">
      <c r="A1046383" s="16"/>
      <c r="B1046383" s="17"/>
      <c r="C1046383" s="17"/>
      <c r="D1046383" s="17"/>
      <c r="E1046383" s="18"/>
      <c r="F1046383" s="18"/>
    </row>
    <row r="1046384" s="2" customFormat="1" ht="13.5" spans="1:6">
      <c r="A1046384" s="16"/>
      <c r="B1046384" s="17"/>
      <c r="C1046384" s="17"/>
      <c r="D1046384" s="17"/>
      <c r="E1046384" s="18"/>
      <c r="F1046384" s="18"/>
    </row>
    <row r="1046385" s="2" customFormat="1" ht="13.5" spans="1:6">
      <c r="A1046385" s="16"/>
      <c r="B1046385" s="17"/>
      <c r="C1046385" s="17"/>
      <c r="D1046385" s="17"/>
      <c r="E1046385" s="18"/>
      <c r="F1046385" s="18"/>
    </row>
    <row r="1046386" s="2" customFormat="1" ht="13.5" spans="1:6">
      <c r="A1046386" s="16"/>
      <c r="B1046386" s="17"/>
      <c r="C1046386" s="17"/>
      <c r="D1046386" s="17"/>
      <c r="E1046386" s="18"/>
      <c r="F1046386" s="18"/>
    </row>
    <row r="1046387" s="2" customFormat="1" ht="13.5" spans="1:6">
      <c r="A1046387" s="16"/>
      <c r="B1046387" s="17"/>
      <c r="C1046387" s="17"/>
      <c r="D1046387" s="17"/>
      <c r="E1046387" s="18"/>
      <c r="F1046387" s="18"/>
    </row>
    <row r="1046388" s="2" customFormat="1" ht="13.5" spans="1:6">
      <c r="A1046388" s="16"/>
      <c r="B1046388" s="17"/>
      <c r="C1046388" s="17"/>
      <c r="D1046388" s="17"/>
      <c r="E1046388" s="18"/>
      <c r="F1046388" s="18"/>
    </row>
    <row r="1046389" s="2" customFormat="1" ht="13.5" spans="1:6">
      <c r="A1046389" s="16"/>
      <c r="B1046389" s="17"/>
      <c r="C1046389" s="17"/>
      <c r="D1046389" s="17"/>
      <c r="E1046389" s="18"/>
      <c r="F1046389" s="18"/>
    </row>
    <row r="1046390" s="2" customFormat="1" ht="13.5" spans="1:6">
      <c r="A1046390" s="16"/>
      <c r="B1046390" s="17"/>
      <c r="C1046390" s="17"/>
      <c r="D1046390" s="17"/>
      <c r="E1046390" s="18"/>
      <c r="F1046390" s="18"/>
    </row>
    <row r="1046391" s="2" customFormat="1" ht="13.5" spans="1:6">
      <c r="A1046391" s="16"/>
      <c r="B1046391" s="17"/>
      <c r="C1046391" s="17"/>
      <c r="D1046391" s="17"/>
      <c r="E1046391" s="18"/>
      <c r="F1046391" s="18"/>
    </row>
    <row r="1046392" s="2" customFormat="1" ht="13.5" spans="1:6">
      <c r="A1046392" s="16"/>
      <c r="B1046392" s="17"/>
      <c r="C1046392" s="17"/>
      <c r="D1046392" s="17"/>
      <c r="E1046392" s="18"/>
      <c r="F1046392" s="18"/>
    </row>
    <row r="1046393" s="2" customFormat="1" ht="13.5" spans="1:6">
      <c r="A1046393" s="16"/>
      <c r="B1046393" s="17"/>
      <c r="C1046393" s="17"/>
      <c r="D1046393" s="17"/>
      <c r="E1046393" s="18"/>
      <c r="F1046393" s="18"/>
    </row>
    <row r="1046394" s="2" customFormat="1" ht="13.5" spans="1:6">
      <c r="A1046394" s="16"/>
      <c r="B1046394" s="17"/>
      <c r="C1046394" s="17"/>
      <c r="D1046394" s="17"/>
      <c r="E1046394" s="18"/>
      <c r="F1046394" s="18"/>
    </row>
    <row r="1046395" s="2" customFormat="1" ht="13.5" spans="1:6">
      <c r="A1046395" s="16"/>
      <c r="B1046395" s="17"/>
      <c r="C1046395" s="17"/>
      <c r="D1046395" s="17"/>
      <c r="E1046395" s="18"/>
      <c r="F1046395" s="18"/>
    </row>
    <row r="1046396" s="2" customFormat="1" ht="13.5" spans="1:6">
      <c r="A1046396" s="16"/>
      <c r="B1046396" s="17"/>
      <c r="C1046396" s="17"/>
      <c r="D1046396" s="17"/>
      <c r="E1046396" s="18"/>
      <c r="F1046396" s="18"/>
    </row>
    <row r="1046397" s="2" customFormat="1" ht="13.5" spans="1:6">
      <c r="A1046397" s="16"/>
      <c r="B1046397" s="17"/>
      <c r="C1046397" s="17"/>
      <c r="D1046397" s="17"/>
      <c r="E1046397" s="18"/>
      <c r="F1046397" s="18"/>
    </row>
    <row r="1046398" s="2" customFormat="1" ht="13.5" spans="1:6">
      <c r="A1046398" s="16"/>
      <c r="B1046398" s="17"/>
      <c r="C1046398" s="17"/>
      <c r="D1046398" s="17"/>
      <c r="E1046398" s="18"/>
      <c r="F1046398" s="18"/>
    </row>
    <row r="1046399" s="2" customFormat="1" ht="13.5" spans="1:6">
      <c r="A1046399" s="16"/>
      <c r="B1046399" s="17"/>
      <c r="C1046399" s="17"/>
      <c r="D1046399" s="17"/>
      <c r="E1046399" s="18"/>
      <c r="F1046399" s="18"/>
    </row>
    <row r="1046400" s="2" customFormat="1" ht="13.5" spans="1:6">
      <c r="A1046400" s="16"/>
      <c r="B1046400" s="17"/>
      <c r="C1046400" s="17"/>
      <c r="D1046400" s="17"/>
      <c r="E1046400" s="18"/>
      <c r="F1046400" s="18"/>
    </row>
    <row r="1046401" s="2" customFormat="1" ht="13.5" spans="1:6">
      <c r="A1046401" s="16"/>
      <c r="B1046401" s="17"/>
      <c r="C1046401" s="17"/>
      <c r="D1046401" s="17"/>
      <c r="E1046401" s="18"/>
      <c r="F1046401" s="18"/>
    </row>
    <row r="1046402" s="2" customFormat="1" ht="13.5" spans="1:6">
      <c r="A1046402" s="16"/>
      <c r="B1046402" s="17"/>
      <c r="C1046402" s="17"/>
      <c r="D1046402" s="17"/>
      <c r="E1046402" s="18"/>
      <c r="F1046402" s="18"/>
    </row>
    <row r="1046403" s="2" customFormat="1" ht="13.5" spans="1:6">
      <c r="A1046403" s="16"/>
      <c r="B1046403" s="17"/>
      <c r="C1046403" s="17"/>
      <c r="D1046403" s="17"/>
      <c r="E1046403" s="18"/>
      <c r="F1046403" s="18"/>
    </row>
    <row r="1046404" s="2" customFormat="1" ht="13.5" spans="1:6">
      <c r="A1046404" s="16"/>
      <c r="B1046404" s="17"/>
      <c r="C1046404" s="17"/>
      <c r="D1046404" s="17"/>
      <c r="E1046404" s="18"/>
      <c r="F1046404" s="18"/>
    </row>
    <row r="1046405" s="2" customFormat="1" ht="13.5" spans="1:6">
      <c r="A1046405" s="16"/>
      <c r="B1046405" s="17"/>
      <c r="C1046405" s="17"/>
      <c r="D1046405" s="17"/>
      <c r="E1046405" s="18"/>
      <c r="F1046405" s="18"/>
    </row>
    <row r="1046406" s="2" customFormat="1" ht="13.5" spans="1:6">
      <c r="A1046406" s="16"/>
      <c r="B1046406" s="17"/>
      <c r="C1046406" s="17"/>
      <c r="D1046406" s="17"/>
      <c r="E1046406" s="18"/>
      <c r="F1046406" s="18"/>
    </row>
    <row r="1046407" s="2" customFormat="1" ht="13.5" spans="1:6">
      <c r="A1046407" s="16"/>
      <c r="B1046407" s="17"/>
      <c r="C1046407" s="17"/>
      <c r="D1046407" s="17"/>
      <c r="E1046407" s="18"/>
      <c r="F1046407" s="18"/>
    </row>
    <row r="1046408" s="2" customFormat="1" ht="13.5" spans="1:6">
      <c r="A1046408" s="16"/>
      <c r="B1046408" s="17"/>
      <c r="C1046408" s="17"/>
      <c r="D1046408" s="17"/>
      <c r="E1046408" s="18"/>
      <c r="F1046408" s="18"/>
    </row>
    <row r="1046409" s="2" customFormat="1" ht="13.5" spans="1:6">
      <c r="A1046409" s="16"/>
      <c r="B1046409" s="17"/>
      <c r="C1046409" s="17"/>
      <c r="D1046409" s="17"/>
      <c r="E1046409" s="18"/>
      <c r="F1046409" s="18"/>
    </row>
    <row r="1046410" s="2" customFormat="1" ht="13.5" spans="1:6">
      <c r="A1046410" s="16"/>
      <c r="B1046410" s="17"/>
      <c r="C1046410" s="17"/>
      <c r="D1046410" s="17"/>
      <c r="E1046410" s="18"/>
      <c r="F1046410" s="18"/>
    </row>
    <row r="1046411" s="2" customFormat="1" ht="13.5" spans="1:6">
      <c r="A1046411" s="16"/>
      <c r="B1046411" s="17"/>
      <c r="C1046411" s="17"/>
      <c r="D1046411" s="17"/>
      <c r="E1046411" s="18"/>
      <c r="F1046411" s="18"/>
    </row>
    <row r="1046412" s="2" customFormat="1" ht="13.5" spans="1:6">
      <c r="A1046412" s="16"/>
      <c r="B1046412" s="17"/>
      <c r="C1046412" s="17"/>
      <c r="D1046412" s="17"/>
      <c r="E1046412" s="18"/>
      <c r="F1046412" s="18"/>
    </row>
    <row r="1046413" s="2" customFormat="1" ht="13.5" spans="1:6">
      <c r="A1046413" s="16"/>
      <c r="B1046413" s="17"/>
      <c r="C1046413" s="17"/>
      <c r="D1046413" s="17"/>
      <c r="E1046413" s="18"/>
      <c r="F1046413" s="18"/>
    </row>
    <row r="1046414" s="2" customFormat="1" ht="13.5" spans="1:6">
      <c r="A1046414" s="16"/>
      <c r="B1046414" s="17"/>
      <c r="C1046414" s="17"/>
      <c r="D1046414" s="17"/>
      <c r="E1046414" s="18"/>
      <c r="F1046414" s="18"/>
    </row>
    <row r="1046415" s="2" customFormat="1" ht="13.5" spans="1:6">
      <c r="A1046415" s="16"/>
      <c r="B1046415" s="17"/>
      <c r="C1046415" s="17"/>
      <c r="D1046415" s="17"/>
      <c r="E1046415" s="18"/>
      <c r="F1046415" s="18"/>
    </row>
    <row r="1046416" s="2" customFormat="1" ht="13.5" spans="1:6">
      <c r="A1046416" s="16"/>
      <c r="B1046416" s="17"/>
      <c r="C1046416" s="17"/>
      <c r="D1046416" s="17"/>
      <c r="E1046416" s="18"/>
      <c r="F1046416" s="18"/>
    </row>
    <row r="1046417" s="2" customFormat="1" ht="13.5" spans="1:6">
      <c r="A1046417" s="16"/>
      <c r="B1046417" s="17"/>
      <c r="C1046417" s="17"/>
      <c r="D1046417" s="17"/>
      <c r="E1046417" s="18"/>
      <c r="F1046417" s="18"/>
    </row>
    <row r="1046418" s="2" customFormat="1" ht="13.5" spans="1:6">
      <c r="A1046418" s="16"/>
      <c r="B1046418" s="17"/>
      <c r="C1046418" s="17"/>
      <c r="D1046418" s="17"/>
      <c r="E1046418" s="18"/>
      <c r="F1046418" s="18"/>
    </row>
    <row r="1046419" s="2" customFormat="1" ht="13.5" spans="1:6">
      <c r="A1046419" s="16"/>
      <c r="B1046419" s="17"/>
      <c r="C1046419" s="17"/>
      <c r="D1046419" s="17"/>
      <c r="E1046419" s="18"/>
      <c r="F1046419" s="18"/>
    </row>
    <row r="1046420" s="2" customFormat="1" ht="13.5" spans="1:6">
      <c r="A1046420" s="16"/>
      <c r="B1046420" s="17"/>
      <c r="C1046420" s="17"/>
      <c r="D1046420" s="17"/>
      <c r="E1046420" s="18"/>
      <c r="F1046420" s="18"/>
    </row>
    <row r="1046421" s="2" customFormat="1" ht="13.5" spans="1:6">
      <c r="A1046421" s="16"/>
      <c r="B1046421" s="17"/>
      <c r="C1046421" s="17"/>
      <c r="D1046421" s="17"/>
      <c r="E1046421" s="18"/>
      <c r="F1046421" s="18"/>
    </row>
    <row r="1046422" s="2" customFormat="1" ht="13.5" spans="1:6">
      <c r="A1046422" s="16"/>
      <c r="B1046422" s="17"/>
      <c r="C1046422" s="17"/>
      <c r="D1046422" s="17"/>
      <c r="E1046422" s="18"/>
      <c r="F1046422" s="18"/>
    </row>
    <row r="1046423" s="2" customFormat="1" ht="13.5" spans="1:6">
      <c r="A1046423" s="16"/>
      <c r="B1046423" s="17"/>
      <c r="C1046423" s="17"/>
      <c r="D1046423" s="17"/>
      <c r="E1046423" s="18"/>
      <c r="F1046423" s="18"/>
    </row>
    <row r="1046424" s="2" customFormat="1" ht="13.5" spans="1:6">
      <c r="A1046424" s="16"/>
      <c r="B1046424" s="17"/>
      <c r="C1046424" s="17"/>
      <c r="D1046424" s="17"/>
      <c r="E1046424" s="18"/>
      <c r="F1046424" s="18"/>
    </row>
    <row r="1046425" s="2" customFormat="1" ht="13.5" spans="1:6">
      <c r="A1046425" s="16"/>
      <c r="B1046425" s="17"/>
      <c r="C1046425" s="17"/>
      <c r="D1046425" s="17"/>
      <c r="E1046425" s="18"/>
      <c r="F1046425" s="18"/>
    </row>
    <row r="1046426" s="2" customFormat="1" ht="13.5" spans="1:6">
      <c r="A1046426" s="16"/>
      <c r="B1046426" s="17"/>
      <c r="C1046426" s="17"/>
      <c r="D1046426" s="17"/>
      <c r="E1046426" s="18"/>
      <c r="F1046426" s="18"/>
    </row>
    <row r="1046427" s="2" customFormat="1" ht="13.5" spans="1:6">
      <c r="A1046427" s="16"/>
      <c r="B1046427" s="17"/>
      <c r="C1046427" s="17"/>
      <c r="D1046427" s="17"/>
      <c r="E1046427" s="18"/>
      <c r="F1046427" s="18"/>
    </row>
    <row r="1046428" s="2" customFormat="1" ht="13.5" spans="1:6">
      <c r="A1046428" s="16"/>
      <c r="B1046428" s="17"/>
      <c r="C1046428" s="17"/>
      <c r="D1046428" s="17"/>
      <c r="E1046428" s="18"/>
      <c r="F1046428" s="18"/>
    </row>
    <row r="1046429" s="2" customFormat="1" ht="13.5" spans="1:6">
      <c r="A1046429" s="16"/>
      <c r="B1046429" s="17"/>
      <c r="C1046429" s="17"/>
      <c r="D1046429" s="17"/>
      <c r="E1046429" s="18"/>
      <c r="F1046429" s="18"/>
    </row>
    <row r="1046430" s="2" customFormat="1" ht="13.5" spans="1:6">
      <c r="A1046430" s="16"/>
      <c r="B1046430" s="17"/>
      <c r="C1046430" s="17"/>
      <c r="D1046430" s="17"/>
      <c r="E1046430" s="18"/>
      <c r="F1046430" s="18"/>
    </row>
    <row r="1046431" s="2" customFormat="1" ht="13.5" spans="1:6">
      <c r="A1046431" s="16"/>
      <c r="B1046431" s="17"/>
      <c r="C1046431" s="17"/>
      <c r="D1046431" s="17"/>
      <c r="E1046431" s="18"/>
      <c r="F1046431" s="18"/>
    </row>
    <row r="1046432" s="2" customFormat="1" ht="13.5" spans="1:6">
      <c r="A1046432" s="16"/>
      <c r="B1046432" s="17"/>
      <c r="C1046432" s="17"/>
      <c r="D1046432" s="17"/>
      <c r="E1046432" s="18"/>
      <c r="F1046432" s="18"/>
    </row>
    <row r="1046433" s="2" customFormat="1" ht="13.5" spans="1:6">
      <c r="A1046433" s="16"/>
      <c r="B1046433" s="17"/>
      <c r="C1046433" s="17"/>
      <c r="D1046433" s="17"/>
      <c r="E1046433" s="18"/>
      <c r="F1046433" s="18"/>
    </row>
    <row r="1046434" s="2" customFormat="1" ht="13.5" spans="1:6">
      <c r="A1046434" s="16"/>
      <c r="B1046434" s="17"/>
      <c r="C1046434" s="17"/>
      <c r="D1046434" s="17"/>
      <c r="E1046434" s="18"/>
      <c r="F1046434" s="18"/>
    </row>
    <row r="1046435" s="2" customFormat="1" ht="13.5" spans="1:6">
      <c r="A1046435" s="16"/>
      <c r="B1046435" s="17"/>
      <c r="C1046435" s="17"/>
      <c r="D1046435" s="17"/>
      <c r="E1046435" s="18"/>
      <c r="F1046435" s="18"/>
    </row>
    <row r="1046436" s="2" customFormat="1" ht="13.5" spans="1:6">
      <c r="A1046436" s="16"/>
      <c r="B1046436" s="17"/>
      <c r="C1046436" s="17"/>
      <c r="D1046436" s="17"/>
      <c r="E1046436" s="18"/>
      <c r="F1046436" s="18"/>
    </row>
    <row r="1046437" s="2" customFormat="1" ht="13.5" spans="1:6">
      <c r="A1046437" s="16"/>
      <c r="B1046437" s="17"/>
      <c r="C1046437" s="17"/>
      <c r="D1046437" s="17"/>
      <c r="E1046437" s="18"/>
      <c r="F1046437" s="18"/>
    </row>
    <row r="1046438" s="2" customFormat="1" ht="13.5" spans="1:6">
      <c r="A1046438" s="16"/>
      <c r="B1046438" s="17"/>
      <c r="C1046438" s="17"/>
      <c r="D1046438" s="17"/>
      <c r="E1046438" s="18"/>
      <c r="F1046438" s="18"/>
    </row>
    <row r="1046439" s="2" customFormat="1" ht="13.5" spans="1:6">
      <c r="A1046439" s="16"/>
      <c r="B1046439" s="17"/>
      <c r="C1046439" s="17"/>
      <c r="D1046439" s="17"/>
      <c r="E1046439" s="18"/>
      <c r="F1046439" s="18"/>
    </row>
    <row r="1046440" s="2" customFormat="1" ht="13.5" spans="1:6">
      <c r="A1046440" s="16"/>
      <c r="B1046440" s="17"/>
      <c r="C1046440" s="17"/>
      <c r="D1046440" s="17"/>
      <c r="E1046440" s="18"/>
      <c r="F1046440" s="18"/>
    </row>
    <row r="1046441" s="2" customFormat="1" ht="13.5" spans="1:6">
      <c r="A1046441" s="16"/>
      <c r="B1046441" s="17"/>
      <c r="C1046441" s="17"/>
      <c r="D1046441" s="17"/>
      <c r="E1046441" s="18"/>
      <c r="F1046441" s="18"/>
    </row>
    <row r="1046442" s="2" customFormat="1" ht="13.5" spans="1:6">
      <c r="A1046442" s="16"/>
      <c r="B1046442" s="17"/>
      <c r="C1046442" s="17"/>
      <c r="D1046442" s="17"/>
      <c r="E1046442" s="18"/>
      <c r="F1046442" s="18"/>
    </row>
    <row r="1046443" s="2" customFormat="1" ht="13.5" spans="1:6">
      <c r="A1046443" s="16"/>
      <c r="B1046443" s="17"/>
      <c r="C1046443" s="17"/>
      <c r="D1046443" s="17"/>
      <c r="E1046443" s="18"/>
      <c r="F1046443" s="18"/>
    </row>
    <row r="1046444" s="2" customFormat="1" ht="13.5" spans="1:6">
      <c r="A1046444" s="16"/>
      <c r="B1046444" s="17"/>
      <c r="C1046444" s="17"/>
      <c r="D1046444" s="17"/>
      <c r="E1046444" s="18"/>
      <c r="F1046444" s="18"/>
    </row>
    <row r="1046445" s="2" customFormat="1" ht="13.5" spans="1:6">
      <c r="A1046445" s="16"/>
      <c r="B1046445" s="17"/>
      <c r="C1046445" s="17"/>
      <c r="D1046445" s="17"/>
      <c r="E1046445" s="18"/>
      <c r="F1046445" s="18"/>
    </row>
    <row r="1046446" s="2" customFormat="1" ht="13.5" spans="1:6">
      <c r="A1046446" s="16"/>
      <c r="B1046446" s="17"/>
      <c r="C1046446" s="17"/>
      <c r="D1046446" s="17"/>
      <c r="E1046446" s="18"/>
      <c r="F1046446" s="18"/>
    </row>
    <row r="1046447" s="2" customFormat="1" ht="13.5" spans="1:6">
      <c r="A1046447" s="16"/>
      <c r="B1046447" s="17"/>
      <c r="C1046447" s="17"/>
      <c r="D1046447" s="17"/>
      <c r="E1046447" s="18"/>
      <c r="F1046447" s="18"/>
    </row>
    <row r="1046448" s="2" customFormat="1" ht="13.5" spans="1:6">
      <c r="A1046448" s="16"/>
      <c r="B1046448" s="17"/>
      <c r="C1046448" s="17"/>
      <c r="D1046448" s="17"/>
      <c r="E1046448" s="18"/>
      <c r="F1046448" s="18"/>
    </row>
    <row r="1046449" s="2" customFormat="1" ht="13.5" spans="1:6">
      <c r="A1046449" s="16"/>
      <c r="B1046449" s="17"/>
      <c r="C1046449" s="17"/>
      <c r="D1046449" s="17"/>
      <c r="E1046449" s="18"/>
      <c r="F1046449" s="18"/>
    </row>
    <row r="1046450" s="2" customFormat="1" ht="13.5" spans="1:6">
      <c r="A1046450" s="16"/>
      <c r="B1046450" s="17"/>
      <c r="C1046450" s="17"/>
      <c r="D1046450" s="17"/>
      <c r="E1046450" s="18"/>
      <c r="F1046450" s="18"/>
    </row>
    <row r="1046451" s="2" customFormat="1" ht="13.5" spans="1:6">
      <c r="A1046451" s="16"/>
      <c r="B1046451" s="17"/>
      <c r="C1046451" s="17"/>
      <c r="D1046451" s="17"/>
      <c r="E1046451" s="18"/>
      <c r="F1046451" s="18"/>
    </row>
    <row r="1046452" s="2" customFormat="1" ht="13.5" spans="1:6">
      <c r="A1046452" s="16"/>
      <c r="B1046452" s="17"/>
      <c r="C1046452" s="17"/>
      <c r="D1046452" s="17"/>
      <c r="E1046452" s="18"/>
      <c r="F1046452" s="18"/>
    </row>
    <row r="1046453" s="2" customFormat="1" ht="13.5" spans="1:6">
      <c r="A1046453" s="16"/>
      <c r="B1046453" s="17"/>
      <c r="C1046453" s="17"/>
      <c r="D1046453" s="17"/>
      <c r="E1046453" s="18"/>
      <c r="F1046453" s="18"/>
    </row>
    <row r="1046454" s="2" customFormat="1" ht="13.5" spans="1:6">
      <c r="A1046454" s="16"/>
      <c r="B1046454" s="17"/>
      <c r="C1046454" s="17"/>
      <c r="D1046454" s="17"/>
      <c r="E1046454" s="18"/>
      <c r="F1046454" s="18"/>
    </row>
    <row r="1046455" s="2" customFormat="1" ht="13.5" spans="1:6">
      <c r="A1046455" s="16"/>
      <c r="B1046455" s="17"/>
      <c r="C1046455" s="17"/>
      <c r="D1046455" s="17"/>
      <c r="E1046455" s="18"/>
      <c r="F1046455" s="18"/>
    </row>
    <row r="1046456" s="2" customFormat="1" ht="13.5" spans="1:6">
      <c r="A1046456" s="16"/>
      <c r="B1046456" s="17"/>
      <c r="C1046456" s="17"/>
      <c r="D1046456" s="17"/>
      <c r="E1046456" s="18"/>
      <c r="F1046456" s="18"/>
    </row>
    <row r="1046457" s="2" customFormat="1" ht="13.5" spans="1:6">
      <c r="A1046457" s="16"/>
      <c r="B1046457" s="17"/>
      <c r="C1046457" s="17"/>
      <c r="D1046457" s="17"/>
      <c r="E1046457" s="18"/>
      <c r="F1046457" s="18"/>
    </row>
    <row r="1046458" s="2" customFormat="1" ht="13.5" spans="1:6">
      <c r="A1046458" s="16"/>
      <c r="B1046458" s="17"/>
      <c r="C1046458" s="17"/>
      <c r="D1046458" s="17"/>
      <c r="E1046458" s="18"/>
      <c r="F1046458" s="18"/>
    </row>
    <row r="1046459" s="2" customFormat="1" ht="13.5" spans="1:6">
      <c r="A1046459" s="16"/>
      <c r="B1046459" s="17"/>
      <c r="C1046459" s="17"/>
      <c r="D1046459" s="17"/>
      <c r="E1046459" s="18"/>
      <c r="F1046459" s="18"/>
    </row>
    <row r="1046460" s="2" customFormat="1" ht="13.5" spans="1:6">
      <c r="A1046460" s="16"/>
      <c r="B1046460" s="17"/>
      <c r="C1046460" s="17"/>
      <c r="D1046460" s="17"/>
      <c r="E1046460" s="18"/>
      <c r="F1046460" s="18"/>
    </row>
    <row r="1046461" s="2" customFormat="1" ht="13.5" spans="1:6">
      <c r="A1046461" s="16"/>
      <c r="B1046461" s="17"/>
      <c r="C1046461" s="17"/>
      <c r="D1046461" s="17"/>
      <c r="E1046461" s="18"/>
      <c r="F1046461" s="18"/>
    </row>
    <row r="1046462" s="2" customFormat="1" ht="13.5" spans="1:6">
      <c r="A1046462" s="16"/>
      <c r="B1046462" s="17"/>
      <c r="C1046462" s="17"/>
      <c r="D1046462" s="17"/>
      <c r="E1046462" s="18"/>
      <c r="F1046462" s="18"/>
    </row>
    <row r="1046463" s="2" customFormat="1" ht="13.5" spans="1:6">
      <c r="A1046463" s="16"/>
      <c r="B1046463" s="17"/>
      <c r="C1046463" s="17"/>
      <c r="D1046463" s="17"/>
      <c r="E1046463" s="18"/>
      <c r="F1046463" s="18"/>
    </row>
    <row r="1046464" s="2" customFormat="1" ht="13.5" spans="1:6">
      <c r="A1046464" s="16"/>
      <c r="B1046464" s="17"/>
      <c r="C1046464" s="17"/>
      <c r="D1046464" s="17"/>
      <c r="E1046464" s="18"/>
      <c r="F1046464" s="18"/>
    </row>
    <row r="1046465" s="2" customFormat="1" ht="13.5" spans="1:6">
      <c r="A1046465" s="16"/>
      <c r="B1046465" s="17"/>
      <c r="C1046465" s="17"/>
      <c r="D1046465" s="17"/>
      <c r="E1046465" s="18"/>
      <c r="F1046465" s="18"/>
    </row>
    <row r="1046466" s="2" customFormat="1" ht="13.5" spans="1:6">
      <c r="A1046466" s="16"/>
      <c r="B1046466" s="17"/>
      <c r="C1046466" s="17"/>
      <c r="D1046466" s="17"/>
      <c r="E1046466" s="18"/>
      <c r="F1046466" s="18"/>
    </row>
    <row r="1046467" s="2" customFormat="1" ht="13.5" spans="1:6">
      <c r="A1046467" s="16"/>
      <c r="B1046467" s="17"/>
      <c r="C1046467" s="17"/>
      <c r="D1046467" s="17"/>
      <c r="E1046467" s="18"/>
      <c r="F1046467" s="18"/>
    </row>
    <row r="1046468" s="2" customFormat="1" ht="13.5" spans="1:6">
      <c r="A1046468" s="16"/>
      <c r="B1046468" s="17"/>
      <c r="C1046468" s="17"/>
      <c r="D1046468" s="17"/>
      <c r="E1046468" s="18"/>
      <c r="F1046468" s="18"/>
    </row>
    <row r="1046469" s="2" customFormat="1" ht="13.5" spans="1:6">
      <c r="A1046469" s="16"/>
      <c r="B1046469" s="17"/>
      <c r="C1046469" s="17"/>
      <c r="D1046469" s="17"/>
      <c r="E1046469" s="18"/>
      <c r="F1046469" s="18"/>
    </row>
    <row r="1046470" s="2" customFormat="1" ht="13.5" spans="1:6">
      <c r="A1046470" s="16"/>
      <c r="B1046470" s="17"/>
      <c r="C1046470" s="17"/>
      <c r="D1046470" s="17"/>
      <c r="E1046470" s="18"/>
      <c r="F1046470" s="18"/>
    </row>
    <row r="1046471" s="2" customFormat="1" ht="13.5" spans="1:6">
      <c r="A1046471" s="16"/>
      <c r="B1046471" s="17"/>
      <c r="C1046471" s="17"/>
      <c r="D1046471" s="17"/>
      <c r="E1046471" s="18"/>
      <c r="F1046471" s="18"/>
    </row>
    <row r="1046472" s="2" customFormat="1" ht="13.5" spans="1:6">
      <c r="A1046472" s="16"/>
      <c r="B1046472" s="17"/>
      <c r="C1046472" s="17"/>
      <c r="D1046472" s="17"/>
      <c r="E1046472" s="18"/>
      <c r="F1046472" s="18"/>
    </row>
    <row r="1046473" s="2" customFormat="1" ht="13.5" spans="1:6">
      <c r="A1046473" s="16"/>
      <c r="B1046473" s="17"/>
      <c r="C1046473" s="17"/>
      <c r="D1046473" s="17"/>
      <c r="E1046473" s="18"/>
      <c r="F1046473" s="18"/>
    </row>
    <row r="1046474" s="2" customFormat="1" ht="13.5" spans="1:6">
      <c r="A1046474" s="16"/>
      <c r="B1046474" s="17"/>
      <c r="C1046474" s="17"/>
      <c r="D1046474" s="17"/>
      <c r="E1046474" s="18"/>
      <c r="F1046474" s="18"/>
    </row>
    <row r="1046475" s="2" customFormat="1" ht="13.5" spans="1:6">
      <c r="A1046475" s="16"/>
      <c r="B1046475" s="17"/>
      <c r="C1046475" s="17"/>
      <c r="D1046475" s="17"/>
      <c r="E1046475" s="18"/>
      <c r="F1046475" s="18"/>
    </row>
    <row r="1046476" s="2" customFormat="1" ht="13.5" spans="1:6">
      <c r="A1046476" s="16"/>
      <c r="B1046476" s="17"/>
      <c r="C1046476" s="17"/>
      <c r="D1046476" s="17"/>
      <c r="E1046476" s="18"/>
      <c r="F1046476" s="18"/>
    </row>
    <row r="1046477" s="2" customFormat="1" ht="13.5" spans="1:6">
      <c r="A1046477" s="16"/>
      <c r="B1046477" s="17"/>
      <c r="C1046477" s="17"/>
      <c r="D1046477" s="17"/>
      <c r="E1046477" s="18"/>
      <c r="F1046477" s="18"/>
    </row>
    <row r="1046478" s="2" customFormat="1" ht="13.5" spans="1:6">
      <c r="A1046478" s="16"/>
      <c r="B1046478" s="17"/>
      <c r="C1046478" s="17"/>
      <c r="D1046478" s="17"/>
      <c r="E1046478" s="18"/>
      <c r="F1046478" s="18"/>
    </row>
    <row r="1046479" s="2" customFormat="1" ht="13.5" spans="1:6">
      <c r="A1046479" s="16"/>
      <c r="B1046479" s="17"/>
      <c r="C1046479" s="17"/>
      <c r="D1046479" s="17"/>
      <c r="E1046479" s="18"/>
      <c r="F1046479" s="18"/>
    </row>
    <row r="1046480" s="2" customFormat="1" ht="13.5" spans="1:6">
      <c r="A1046480" s="16"/>
      <c r="B1046480" s="17"/>
      <c r="C1046480" s="17"/>
      <c r="D1046480" s="17"/>
      <c r="E1046480" s="18"/>
      <c r="F1046480" s="18"/>
    </row>
    <row r="1046481" s="2" customFormat="1" ht="13.5" spans="1:6">
      <c r="A1046481" s="16"/>
      <c r="B1046481" s="17"/>
      <c r="C1046481" s="17"/>
      <c r="D1046481" s="17"/>
      <c r="E1046481" s="18"/>
      <c r="F1046481" s="18"/>
    </row>
    <row r="1046482" s="2" customFormat="1" ht="13.5" spans="1:6">
      <c r="A1046482" s="16"/>
      <c r="B1046482" s="17"/>
      <c r="C1046482" s="17"/>
      <c r="D1046482" s="17"/>
      <c r="E1046482" s="18"/>
      <c r="F1046482" s="18"/>
    </row>
    <row r="1046483" s="2" customFormat="1" ht="13.5" spans="1:6">
      <c r="A1046483" s="16"/>
      <c r="B1046483" s="17"/>
      <c r="C1046483" s="17"/>
      <c r="D1046483" s="17"/>
      <c r="E1046483" s="18"/>
      <c r="F1046483" s="18"/>
    </row>
    <row r="1046484" s="2" customFormat="1" ht="13.5" spans="1:6">
      <c r="A1046484" s="16"/>
      <c r="B1046484" s="17"/>
      <c r="C1046484" s="17"/>
      <c r="D1046484" s="17"/>
      <c r="E1046484" s="18"/>
      <c r="F1046484" s="18"/>
    </row>
    <row r="1046485" s="2" customFormat="1" ht="13.5" spans="1:6">
      <c r="A1046485" s="16"/>
      <c r="B1046485" s="17"/>
      <c r="C1046485" s="17"/>
      <c r="D1046485" s="17"/>
      <c r="E1046485" s="18"/>
      <c r="F1046485" s="18"/>
    </row>
    <row r="1046486" s="2" customFormat="1" ht="13.5" spans="1:6">
      <c r="A1046486" s="16"/>
      <c r="B1046486" s="17"/>
      <c r="C1046486" s="17"/>
      <c r="D1046486" s="17"/>
      <c r="E1046486" s="18"/>
      <c r="F1046486" s="18"/>
    </row>
    <row r="1046487" s="2" customFormat="1" ht="13.5" spans="1:6">
      <c r="A1046487" s="16"/>
      <c r="B1046487" s="17"/>
      <c r="C1046487" s="17"/>
      <c r="D1046487" s="17"/>
      <c r="E1046487" s="18"/>
      <c r="F1046487" s="18"/>
    </row>
    <row r="1046488" s="2" customFormat="1" ht="13.5" spans="1:6">
      <c r="A1046488" s="16"/>
      <c r="B1046488" s="17"/>
      <c r="C1046488" s="17"/>
      <c r="D1046488" s="17"/>
      <c r="E1046488" s="18"/>
      <c r="F1046488" s="18"/>
    </row>
    <row r="1046489" s="2" customFormat="1" ht="13.5" spans="1:6">
      <c r="A1046489" s="16"/>
      <c r="B1046489" s="17"/>
      <c r="C1046489" s="17"/>
      <c r="D1046489" s="17"/>
      <c r="E1046489" s="18"/>
      <c r="F1046489" s="18"/>
    </row>
    <row r="1046490" s="2" customFormat="1" ht="13.5" spans="1:6">
      <c r="A1046490" s="16"/>
      <c r="B1046490" s="17"/>
      <c r="C1046490" s="17"/>
      <c r="D1046490" s="17"/>
      <c r="E1046490" s="18"/>
      <c r="F1046490" s="18"/>
    </row>
    <row r="1046491" s="2" customFormat="1" ht="13.5" spans="1:6">
      <c r="A1046491" s="16"/>
      <c r="B1046491" s="17"/>
      <c r="C1046491" s="17"/>
      <c r="D1046491" s="17"/>
      <c r="E1046491" s="18"/>
      <c r="F1046491" s="18"/>
    </row>
    <row r="1046492" s="2" customFormat="1" ht="13.5" spans="1:6">
      <c r="A1046492" s="16"/>
      <c r="B1046492" s="17"/>
      <c r="C1046492" s="17"/>
      <c r="D1046492" s="17"/>
      <c r="E1046492" s="18"/>
      <c r="F1046492" s="18"/>
    </row>
    <row r="1046493" s="2" customFormat="1" ht="13.5" spans="1:6">
      <c r="A1046493" s="16"/>
      <c r="B1046493" s="17"/>
      <c r="C1046493" s="17"/>
      <c r="D1046493" s="17"/>
      <c r="E1046493" s="18"/>
      <c r="F1046493" s="18"/>
    </row>
    <row r="1046494" s="2" customFormat="1" ht="13.5" spans="1:6">
      <c r="A1046494" s="16"/>
      <c r="B1046494" s="17"/>
      <c r="C1046494" s="17"/>
      <c r="D1046494" s="17"/>
      <c r="E1046494" s="18"/>
      <c r="F1046494" s="18"/>
    </row>
    <row r="1046495" s="2" customFormat="1" ht="13.5" spans="1:6">
      <c r="A1046495" s="16"/>
      <c r="B1046495" s="17"/>
      <c r="C1046495" s="17"/>
      <c r="D1046495" s="17"/>
      <c r="E1046495" s="18"/>
      <c r="F1046495" s="18"/>
    </row>
    <row r="1046496" s="2" customFormat="1" ht="13.5" spans="1:6">
      <c r="A1046496" s="16"/>
      <c r="B1046496" s="17"/>
      <c r="C1046496" s="17"/>
      <c r="D1046496" s="17"/>
      <c r="E1046496" s="18"/>
      <c r="F1046496" s="18"/>
    </row>
    <row r="1046497" s="2" customFormat="1" ht="13.5" spans="1:6">
      <c r="A1046497" s="16"/>
      <c r="B1046497" s="17"/>
      <c r="C1046497" s="17"/>
      <c r="D1046497" s="17"/>
      <c r="E1046497" s="18"/>
      <c r="F1046497" s="18"/>
    </row>
    <row r="1046498" s="2" customFormat="1" ht="13.5" spans="1:6">
      <c r="A1046498" s="16"/>
      <c r="B1046498" s="17"/>
      <c r="C1046498" s="17"/>
      <c r="D1046498" s="17"/>
      <c r="E1046498" s="18"/>
      <c r="F1046498" s="18"/>
    </row>
    <row r="1046499" s="2" customFormat="1" ht="13.5" spans="1:6">
      <c r="A1046499" s="16"/>
      <c r="B1046499" s="17"/>
      <c r="C1046499" s="17"/>
      <c r="D1046499" s="17"/>
      <c r="E1046499" s="18"/>
      <c r="F1046499" s="18"/>
    </row>
    <row r="1046500" s="2" customFormat="1" ht="13.5" spans="1:6">
      <c r="A1046500" s="16"/>
      <c r="B1046500" s="17"/>
      <c r="C1046500" s="17"/>
      <c r="D1046500" s="17"/>
      <c r="E1046500" s="18"/>
      <c r="F1046500" s="18"/>
    </row>
    <row r="1046501" s="2" customFormat="1" ht="13.5" spans="1:6">
      <c r="A1046501" s="16"/>
      <c r="B1046501" s="17"/>
      <c r="C1046501" s="17"/>
      <c r="D1046501" s="17"/>
      <c r="E1046501" s="18"/>
      <c r="F1046501" s="18"/>
    </row>
    <row r="1046502" s="2" customFormat="1" ht="13.5" spans="1:6">
      <c r="A1046502" s="16"/>
      <c r="B1046502" s="17"/>
      <c r="C1046502" s="17"/>
      <c r="D1046502" s="17"/>
      <c r="E1046502" s="18"/>
      <c r="F1046502" s="18"/>
    </row>
    <row r="1046503" s="2" customFormat="1" ht="13.5" spans="1:6">
      <c r="A1046503" s="16"/>
      <c r="B1046503" s="17"/>
      <c r="C1046503" s="17"/>
      <c r="D1046503" s="17"/>
      <c r="E1046503" s="18"/>
      <c r="F1046503" s="18"/>
    </row>
    <row r="1046504" s="2" customFormat="1" ht="13.5" spans="1:6">
      <c r="A1046504" s="16"/>
      <c r="B1046504" s="17"/>
      <c r="C1046504" s="17"/>
      <c r="D1046504" s="17"/>
      <c r="E1046504" s="18"/>
      <c r="F1046504" s="18"/>
    </row>
    <row r="1046505" s="2" customFormat="1" ht="13.5" spans="1:6">
      <c r="A1046505" s="16"/>
      <c r="B1046505" s="17"/>
      <c r="C1046505" s="17"/>
      <c r="D1046505" s="17"/>
      <c r="E1046505" s="18"/>
      <c r="F1046505" s="18"/>
    </row>
    <row r="1046506" s="2" customFormat="1" ht="13.5" spans="1:6">
      <c r="A1046506" s="16"/>
      <c r="B1046506" s="17"/>
      <c r="C1046506" s="17"/>
      <c r="D1046506" s="17"/>
      <c r="E1046506" s="18"/>
      <c r="F1046506" s="18"/>
    </row>
    <row r="1046507" s="2" customFormat="1" ht="13.5" spans="1:6">
      <c r="A1046507" s="16"/>
      <c r="B1046507" s="17"/>
      <c r="C1046507" s="17"/>
      <c r="D1046507" s="17"/>
      <c r="E1046507" s="18"/>
      <c r="F1046507" s="18"/>
    </row>
    <row r="1046508" s="2" customFormat="1" ht="13.5" spans="1:6">
      <c r="A1046508" s="16"/>
      <c r="B1046508" s="17"/>
      <c r="C1046508" s="17"/>
      <c r="D1046508" s="17"/>
      <c r="E1046508" s="18"/>
      <c r="F1046508" s="18"/>
    </row>
    <row r="1046509" s="2" customFormat="1" ht="13.5" spans="1:6">
      <c r="A1046509" s="16"/>
      <c r="B1046509" s="17"/>
      <c r="C1046509" s="17"/>
      <c r="D1046509" s="17"/>
      <c r="E1046509" s="18"/>
      <c r="F1046509" s="18"/>
    </row>
    <row r="1046510" s="2" customFormat="1" ht="13.5" spans="1:6">
      <c r="A1046510" s="16"/>
      <c r="B1046510" s="17"/>
      <c r="C1046510" s="17"/>
      <c r="D1046510" s="17"/>
      <c r="E1046510" s="18"/>
      <c r="F1046510" s="18"/>
    </row>
    <row r="1046511" s="2" customFormat="1" ht="13.5" spans="1:6">
      <c r="A1046511" s="16"/>
      <c r="B1046511" s="17"/>
      <c r="C1046511" s="17"/>
      <c r="D1046511" s="17"/>
      <c r="E1046511" s="18"/>
      <c r="F1046511" s="18"/>
    </row>
    <row r="1046512" s="2" customFormat="1" ht="13.5" spans="1:6">
      <c r="A1046512" s="16"/>
      <c r="B1046512" s="17"/>
      <c r="C1046512" s="17"/>
      <c r="D1046512" s="17"/>
      <c r="E1046512" s="18"/>
      <c r="F1046512" s="18"/>
    </row>
    <row r="1046513" s="2" customFormat="1" ht="13.5" spans="1:6">
      <c r="A1046513" s="16"/>
      <c r="B1046513" s="17"/>
      <c r="C1046513" s="17"/>
      <c r="D1046513" s="17"/>
      <c r="E1046513" s="18"/>
      <c r="F1046513" s="18"/>
    </row>
    <row r="1046514" s="2" customFormat="1" ht="13.5" spans="1:6">
      <c r="A1046514" s="16"/>
      <c r="B1046514" s="17"/>
      <c r="C1046514" s="17"/>
      <c r="D1046514" s="17"/>
      <c r="E1046514" s="18"/>
      <c r="F1046514" s="18"/>
    </row>
    <row r="1046515" s="2" customFormat="1" ht="13.5" spans="1:6">
      <c r="A1046515" s="16"/>
      <c r="B1046515" s="17"/>
      <c r="C1046515" s="17"/>
      <c r="D1046515" s="17"/>
      <c r="E1046515" s="18"/>
      <c r="F1046515" s="18"/>
    </row>
    <row r="1046516" s="2" customFormat="1" ht="13.5" spans="1:6">
      <c r="A1046516" s="16"/>
      <c r="B1046516" s="17"/>
      <c r="C1046516" s="17"/>
      <c r="D1046516" s="17"/>
      <c r="E1046516" s="18"/>
      <c r="F1046516" s="18"/>
    </row>
    <row r="1046517" s="2" customFormat="1" ht="13.5" spans="1:6">
      <c r="A1046517" s="16"/>
      <c r="B1046517" s="17"/>
      <c r="C1046517" s="17"/>
      <c r="D1046517" s="17"/>
      <c r="E1046517" s="18"/>
      <c r="F1046517" s="18"/>
    </row>
    <row r="1046518" s="2" customFormat="1" ht="13.5" spans="1:6">
      <c r="A1046518" s="16"/>
      <c r="B1046518" s="17"/>
      <c r="C1046518" s="17"/>
      <c r="D1046518" s="17"/>
      <c r="E1046518" s="18"/>
      <c r="F1046518" s="18"/>
    </row>
    <row r="1046519" s="2" customFormat="1" ht="13.5" spans="1:6">
      <c r="A1046519" s="16"/>
      <c r="B1046519" s="17"/>
      <c r="C1046519" s="17"/>
      <c r="D1046519" s="17"/>
      <c r="E1046519" s="18"/>
      <c r="F1046519" s="18"/>
    </row>
    <row r="1046520" s="2" customFormat="1" ht="13.5" spans="1:6">
      <c r="A1046520" s="16"/>
      <c r="B1046520" s="17"/>
      <c r="C1046520" s="17"/>
      <c r="D1046520" s="17"/>
      <c r="E1046520" s="18"/>
      <c r="F1046520" s="18"/>
    </row>
    <row r="1046521" s="2" customFormat="1" ht="13.5" spans="1:6">
      <c r="A1046521" s="16"/>
      <c r="B1046521" s="17"/>
      <c r="C1046521" s="17"/>
      <c r="D1046521" s="17"/>
      <c r="E1046521" s="18"/>
      <c r="F1046521" s="18"/>
    </row>
    <row r="1046522" s="2" customFormat="1" ht="13.5" spans="1:6">
      <c r="A1046522" s="16"/>
      <c r="B1046522" s="17"/>
      <c r="C1046522" s="17"/>
      <c r="D1046522" s="17"/>
      <c r="E1046522" s="18"/>
      <c r="F1046522" s="18"/>
    </row>
    <row r="1046523" s="2" customFormat="1" ht="13.5" spans="1:6">
      <c r="A1046523" s="16"/>
      <c r="B1046523" s="17"/>
      <c r="C1046523" s="17"/>
      <c r="D1046523" s="17"/>
      <c r="E1046523" s="18"/>
      <c r="F1046523" s="18"/>
    </row>
    <row r="1046524" s="2" customFormat="1" ht="13.5" spans="1:6">
      <c r="A1046524" s="16"/>
      <c r="B1046524" s="17"/>
      <c r="C1046524" s="17"/>
      <c r="D1046524" s="17"/>
      <c r="E1046524" s="18"/>
      <c r="F1046524" s="18"/>
    </row>
    <row r="1046525" s="2" customFormat="1" ht="13.5" spans="1:6">
      <c r="A1046525" s="16"/>
      <c r="B1046525" s="17"/>
      <c r="C1046525" s="17"/>
      <c r="D1046525" s="17"/>
      <c r="E1046525" s="18"/>
      <c r="F1046525" s="18"/>
    </row>
    <row r="1046526" s="2" customFormat="1" ht="13.5" spans="1:6">
      <c r="A1046526" s="16"/>
      <c r="B1046526" s="17"/>
      <c r="C1046526" s="17"/>
      <c r="D1046526" s="17"/>
      <c r="E1046526" s="18"/>
      <c r="F1046526" s="18"/>
    </row>
    <row r="1046527" s="2" customFormat="1" ht="13.5" spans="1:6">
      <c r="A1046527" s="16"/>
      <c r="B1046527" s="17"/>
      <c r="C1046527" s="17"/>
      <c r="D1046527" s="17"/>
      <c r="E1046527" s="18"/>
      <c r="F1046527" s="18"/>
    </row>
    <row r="1046528" s="2" customFormat="1" ht="13.5" spans="1:6">
      <c r="A1046528" s="16"/>
      <c r="B1046528" s="17"/>
      <c r="C1046528" s="17"/>
      <c r="D1046528" s="17"/>
      <c r="E1046528" s="18"/>
      <c r="F1046528" s="18"/>
    </row>
    <row r="1046529" s="2" customFormat="1" ht="13.5" spans="1:6">
      <c r="A1046529" s="16"/>
      <c r="B1046529" s="17"/>
      <c r="C1046529" s="17"/>
      <c r="D1046529" s="17"/>
      <c r="E1046529" s="18"/>
      <c r="F1046529" s="18"/>
    </row>
    <row r="1046530" s="2" customFormat="1" ht="13.5" spans="1:6">
      <c r="A1046530" s="16"/>
      <c r="B1046530" s="17"/>
      <c r="C1046530" s="17"/>
      <c r="D1046530" s="17"/>
      <c r="E1046530" s="18"/>
      <c r="F1046530" s="18"/>
    </row>
    <row r="1046531" s="2" customFormat="1" ht="13.5" spans="1:6">
      <c r="A1046531" s="16"/>
      <c r="B1046531" s="17"/>
      <c r="C1046531" s="17"/>
      <c r="D1046531" s="17"/>
      <c r="E1046531" s="18"/>
      <c r="F1046531" s="18"/>
    </row>
    <row r="1046532" s="2" customFormat="1" ht="13.5" spans="1:6">
      <c r="A1046532" s="16"/>
      <c r="B1046532" s="17"/>
      <c r="C1046532" s="17"/>
      <c r="D1046532" s="17"/>
      <c r="E1046532" s="18"/>
      <c r="F1046532" s="18"/>
    </row>
    <row r="1046533" s="2" customFormat="1" ht="13.5" spans="1:6">
      <c r="A1046533" s="16"/>
      <c r="B1046533" s="17"/>
      <c r="C1046533" s="17"/>
      <c r="D1046533" s="17"/>
      <c r="E1046533" s="18"/>
      <c r="F1046533" s="18"/>
    </row>
    <row r="1046534" s="2" customFormat="1" ht="13.5" spans="1:6">
      <c r="A1046534" s="16"/>
      <c r="B1046534" s="17"/>
      <c r="C1046534" s="17"/>
      <c r="D1046534" s="17"/>
      <c r="E1046534" s="18"/>
      <c r="F1046534" s="18"/>
    </row>
    <row r="1046535" s="2" customFormat="1" ht="13.5" spans="1:6">
      <c r="A1046535" s="16"/>
      <c r="B1046535" s="17"/>
      <c r="C1046535" s="17"/>
      <c r="D1046535" s="17"/>
      <c r="E1046535" s="18"/>
      <c r="F1046535" s="18"/>
    </row>
    <row r="1046536" s="2" customFormat="1" ht="13.5" spans="1:6">
      <c r="A1046536" s="16"/>
      <c r="B1046536" s="17"/>
      <c r="C1046536" s="17"/>
      <c r="D1046536" s="17"/>
      <c r="E1046536" s="18"/>
      <c r="F1046536" s="18"/>
    </row>
    <row r="1046537" s="2" customFormat="1" ht="13.5" spans="1:6">
      <c r="A1046537" s="16"/>
      <c r="B1046537" s="17"/>
      <c r="C1046537" s="17"/>
      <c r="D1046537" s="17"/>
      <c r="E1046537" s="18"/>
      <c r="F1046537" s="18"/>
    </row>
    <row r="1046538" s="2" customFormat="1" ht="13.5" spans="1:6">
      <c r="A1046538" s="16"/>
      <c r="B1046538" s="17"/>
      <c r="C1046538" s="17"/>
      <c r="D1046538" s="17"/>
      <c r="E1046538" s="18"/>
      <c r="F1046538" s="18"/>
    </row>
    <row r="1046539" s="2" customFormat="1" ht="13.5" spans="1:6">
      <c r="A1046539" s="16"/>
      <c r="B1046539" s="17"/>
      <c r="C1046539" s="17"/>
      <c r="D1046539" s="17"/>
      <c r="E1046539" s="18"/>
      <c r="F1046539" s="18"/>
    </row>
    <row r="1046540" s="2" customFormat="1" ht="13.5" spans="1:6">
      <c r="A1046540" s="16"/>
      <c r="B1046540" s="17"/>
      <c r="C1046540" s="17"/>
      <c r="D1046540" s="17"/>
      <c r="E1046540" s="18"/>
      <c r="F1046540" s="18"/>
    </row>
    <row r="1046541" s="2" customFormat="1" ht="13.5" spans="1:6">
      <c r="A1046541" s="16"/>
      <c r="B1046541" s="17"/>
      <c r="C1046541" s="17"/>
      <c r="D1046541" s="17"/>
      <c r="E1046541" s="18"/>
      <c r="F1046541" s="18"/>
    </row>
    <row r="1046542" s="2" customFormat="1" ht="13.5" spans="1:6">
      <c r="A1046542" s="16"/>
      <c r="B1046542" s="17"/>
      <c r="C1046542" s="17"/>
      <c r="D1046542" s="17"/>
      <c r="E1046542" s="18"/>
      <c r="F1046542" s="18"/>
    </row>
    <row r="1046543" s="2" customFormat="1" ht="13.5" spans="1:6">
      <c r="A1046543" s="16"/>
      <c r="B1046543" s="17"/>
      <c r="C1046543" s="17"/>
      <c r="D1046543" s="17"/>
      <c r="E1046543" s="18"/>
      <c r="F1046543" s="18"/>
    </row>
    <row r="1046544" s="2" customFormat="1" ht="13.5" spans="1:6">
      <c r="A1046544" s="16"/>
      <c r="B1046544" s="17"/>
      <c r="C1046544" s="17"/>
      <c r="D1046544" s="17"/>
      <c r="E1046544" s="18"/>
      <c r="F1046544" s="18"/>
    </row>
    <row r="1046545" s="2" customFormat="1" ht="13.5" spans="1:6">
      <c r="A1046545" s="16"/>
      <c r="B1046545" s="17"/>
      <c r="C1046545" s="17"/>
      <c r="D1046545" s="17"/>
      <c r="E1046545" s="18"/>
      <c r="F1046545" s="18"/>
    </row>
    <row r="1046546" s="2" customFormat="1" ht="13.5" spans="1:6">
      <c r="A1046546" s="16"/>
      <c r="B1046546" s="17"/>
      <c r="C1046546" s="17"/>
      <c r="D1046546" s="17"/>
      <c r="E1046546" s="18"/>
      <c r="F1046546" s="18"/>
    </row>
    <row r="1046547" s="2" customFormat="1" ht="13.5" spans="1:6">
      <c r="A1046547" s="16"/>
      <c r="B1046547" s="17"/>
      <c r="C1046547" s="17"/>
      <c r="D1046547" s="17"/>
      <c r="E1046547" s="18"/>
      <c r="F1046547" s="18"/>
    </row>
    <row r="1046548" s="2" customFormat="1" ht="13.5" spans="1:6">
      <c r="A1046548" s="16"/>
      <c r="B1046548" s="17"/>
      <c r="C1046548" s="17"/>
      <c r="D1046548" s="17"/>
      <c r="E1046548" s="18"/>
      <c r="F1046548" s="18"/>
    </row>
    <row r="1046549" s="2" customFormat="1" ht="13.5" spans="1:6">
      <c r="A1046549" s="16"/>
      <c r="B1046549" s="17"/>
      <c r="C1046549" s="17"/>
      <c r="D1046549" s="17"/>
      <c r="E1046549" s="18"/>
      <c r="F1046549" s="18"/>
    </row>
    <row r="1046550" s="2" customFormat="1" ht="13.5" spans="1:6">
      <c r="A1046550" s="16"/>
      <c r="B1046550" s="17"/>
      <c r="C1046550" s="17"/>
      <c r="D1046550" s="17"/>
      <c r="E1046550" s="18"/>
      <c r="F1046550" s="18"/>
    </row>
    <row r="1046551" s="2" customFormat="1" ht="13.5" spans="1:6">
      <c r="A1046551" s="16"/>
      <c r="B1046551" s="17"/>
      <c r="C1046551" s="17"/>
      <c r="D1046551" s="17"/>
      <c r="E1046551" s="18"/>
      <c r="F1046551" s="18"/>
    </row>
    <row r="1046552" s="2" customFormat="1" ht="13.5" spans="1:6">
      <c r="A1046552" s="16"/>
      <c r="B1046552" s="17"/>
      <c r="C1046552" s="17"/>
      <c r="D1046552" s="17"/>
      <c r="E1046552" s="18"/>
      <c r="F1046552" s="18"/>
    </row>
    <row r="1046553" s="2" customFormat="1" ht="13.5" spans="1:6">
      <c r="A1046553" s="16"/>
      <c r="B1046553" s="17"/>
      <c r="C1046553" s="17"/>
      <c r="D1046553" s="17"/>
      <c r="E1046553" s="18"/>
      <c r="F1046553" s="18"/>
    </row>
    <row r="1046554" s="2" customFormat="1" ht="13.5" spans="1:6">
      <c r="A1046554" s="16"/>
      <c r="B1046554" s="17"/>
      <c r="C1046554" s="17"/>
      <c r="D1046554" s="17"/>
      <c r="E1046554" s="18"/>
      <c r="F1046554" s="18"/>
    </row>
    <row r="1046555" s="2" customFormat="1" ht="13.5" spans="1:6">
      <c r="A1046555" s="16"/>
      <c r="B1046555" s="17"/>
      <c r="C1046555" s="17"/>
      <c r="D1046555" s="17"/>
      <c r="E1046555" s="18"/>
      <c r="F1046555" s="18"/>
    </row>
    <row r="1046556" s="2" customFormat="1" ht="13.5" spans="1:6">
      <c r="A1046556" s="16"/>
      <c r="B1046556" s="17"/>
      <c r="C1046556" s="17"/>
      <c r="D1046556" s="17"/>
      <c r="E1046556" s="18"/>
      <c r="F1046556" s="18"/>
    </row>
    <row r="1046557" s="2" customFormat="1" ht="13.5" spans="1:6">
      <c r="A1046557" s="16"/>
      <c r="B1046557" s="17"/>
      <c r="C1046557" s="17"/>
      <c r="D1046557" s="17"/>
      <c r="E1046557" s="18"/>
      <c r="F1046557" s="18"/>
    </row>
    <row r="1046558" s="2" customFormat="1" ht="13.5" spans="1:6">
      <c r="A1046558" s="16"/>
      <c r="B1046558" s="17"/>
      <c r="C1046558" s="17"/>
      <c r="D1046558" s="17"/>
      <c r="E1046558" s="18"/>
      <c r="F1046558" s="18"/>
    </row>
    <row r="1046559" s="2" customFormat="1" ht="13.5" spans="1:6">
      <c r="A1046559" s="16"/>
      <c r="B1046559" s="17"/>
      <c r="C1046559" s="17"/>
      <c r="D1046559" s="17"/>
      <c r="E1046559" s="18"/>
      <c r="F1046559" s="18"/>
    </row>
    <row r="1046560" s="2" customFormat="1" ht="13.5" spans="1:6">
      <c r="A1046560" s="16"/>
      <c r="B1046560" s="17"/>
      <c r="C1046560" s="17"/>
      <c r="D1046560" s="17"/>
      <c r="E1046560" s="18"/>
      <c r="F1046560" s="18"/>
    </row>
    <row r="1046561" s="2" customFormat="1" ht="13.5" spans="1:6">
      <c r="A1046561" s="16"/>
      <c r="B1046561" s="17"/>
      <c r="C1046561" s="17"/>
      <c r="D1046561" s="17"/>
      <c r="E1046561" s="18"/>
      <c r="F1046561" s="18"/>
    </row>
    <row r="1046562" s="2" customFormat="1" ht="13.5" spans="1:6">
      <c r="A1046562" s="16"/>
      <c r="B1046562" s="17"/>
      <c r="C1046562" s="17"/>
      <c r="D1046562" s="17"/>
      <c r="E1046562" s="18"/>
      <c r="F1046562" s="18"/>
    </row>
    <row r="1046563" s="2" customFormat="1" ht="13.5" spans="1:6">
      <c r="A1046563" s="16"/>
      <c r="B1046563" s="17"/>
      <c r="C1046563" s="17"/>
      <c r="D1046563" s="17"/>
      <c r="E1046563" s="18"/>
      <c r="F1046563" s="18"/>
    </row>
    <row r="1046564" s="2" customFormat="1" ht="13.5" spans="1:6">
      <c r="A1046564" s="16"/>
      <c r="B1046564" s="17"/>
      <c r="C1046564" s="17"/>
      <c r="D1046564" s="17"/>
      <c r="E1046564" s="18"/>
      <c r="F1046564" s="18"/>
    </row>
    <row r="1046565" s="2" customFormat="1" ht="13.5" spans="1:6">
      <c r="A1046565" s="16"/>
      <c r="B1046565" s="17"/>
      <c r="C1046565" s="17"/>
      <c r="D1046565" s="17"/>
      <c r="E1046565" s="18"/>
      <c r="F1046565" s="18"/>
    </row>
    <row r="1046566" s="2" customFormat="1" ht="13.5" spans="1:6">
      <c r="A1046566" s="16"/>
      <c r="B1046566" s="17"/>
      <c r="C1046566" s="17"/>
      <c r="D1046566" s="17"/>
      <c r="E1046566" s="18"/>
      <c r="F1046566" s="18"/>
    </row>
    <row r="1046567" s="2" customFormat="1" ht="13.5" spans="1:6">
      <c r="A1046567" s="16"/>
      <c r="B1046567" s="17"/>
      <c r="C1046567" s="17"/>
      <c r="D1046567" s="17"/>
      <c r="E1046567" s="18"/>
      <c r="F1046567" s="18"/>
    </row>
    <row r="1046568" s="2" customFormat="1" ht="13.5" spans="1:6">
      <c r="A1046568" s="16"/>
      <c r="B1046568" s="17"/>
      <c r="C1046568" s="17"/>
      <c r="D1046568" s="17"/>
      <c r="E1046568" s="18"/>
      <c r="F1046568" s="18"/>
    </row>
    <row r="1046569" s="2" customFormat="1" ht="13.5" spans="1:6">
      <c r="A1046569" s="16"/>
      <c r="B1046569" s="17"/>
      <c r="C1046569" s="17"/>
      <c r="D1046569" s="17"/>
      <c r="E1046569" s="18"/>
      <c r="F1046569" s="18"/>
    </row>
    <row r="1046570" s="2" customFormat="1" ht="13.5" spans="1:6">
      <c r="A1046570" s="16"/>
      <c r="B1046570" s="17"/>
      <c r="C1046570" s="17"/>
      <c r="D1046570" s="17"/>
      <c r="E1046570" s="18"/>
      <c r="F1046570" s="18"/>
    </row>
    <row r="1046571" s="2" customFormat="1" ht="13.5" spans="1:6">
      <c r="A1046571" s="16"/>
      <c r="B1046571" s="17"/>
      <c r="C1046571" s="17"/>
      <c r="D1046571" s="17"/>
      <c r="E1046571" s="18"/>
      <c r="F1046571" s="18"/>
    </row>
    <row r="1046572" s="2" customFormat="1" ht="13.5" spans="1:6">
      <c r="A1046572" s="16"/>
      <c r="B1046572" s="17"/>
      <c r="C1046572" s="17"/>
      <c r="D1046572" s="17"/>
      <c r="E1046572" s="18"/>
      <c r="F1046572" s="18"/>
    </row>
    <row r="1046573" s="2" customFormat="1" ht="13.5" spans="1:6">
      <c r="A1046573" s="16"/>
      <c r="B1046573" s="17"/>
      <c r="C1046573" s="17"/>
      <c r="D1046573" s="17"/>
      <c r="E1046573" s="18"/>
      <c r="F1046573" s="18"/>
    </row>
    <row r="1046574" s="2" customFormat="1" ht="13.5" spans="1:6">
      <c r="A1046574" s="16"/>
      <c r="B1046574" s="17"/>
      <c r="C1046574" s="17"/>
      <c r="D1046574" s="17"/>
      <c r="E1046574" s="18"/>
      <c r="F1046574" s="18"/>
    </row>
    <row r="1046575" s="2" customFormat="1" ht="13.5" spans="1:6">
      <c r="A1046575" s="16"/>
      <c r="B1046575" s="17"/>
      <c r="C1046575" s="17"/>
      <c r="D1046575" s="17"/>
      <c r="E1046575" s="18"/>
      <c r="F1046575" s="18"/>
    </row>
    <row r="1046576" s="2" customFormat="1" ht="13.5" spans="1:6">
      <c r="A1046576" s="16"/>
      <c r="B1046576" s="17"/>
      <c r="C1046576" s="17"/>
      <c r="D1046576" s="17"/>
      <c r="E1046576" s="18"/>
      <c r="F1046576" s="18"/>
    </row>
    <row r="1046577" s="2" customFormat="1" ht="13.5" spans="1:6">
      <c r="A1046577" s="16"/>
      <c r="B1046577" s="17"/>
      <c r="C1046577" s="17"/>
      <c r="D1046577" s="17"/>
      <c r="E1046577" s="18"/>
      <c r="F1046577" s="18"/>
    </row>
    <row r="1046578" s="2" customFormat="1" ht="13.5" spans="1:6">
      <c r="A1046578" s="16"/>
      <c r="B1046578" s="17"/>
      <c r="C1046578" s="17"/>
      <c r="D1046578" s="17"/>
      <c r="E1046578" s="18"/>
      <c r="F1046578" s="18"/>
    </row>
    <row r="1046579" s="2" customFormat="1" ht="13.5" spans="1:6">
      <c r="A1046579" s="16"/>
      <c r="B1046579" s="17"/>
      <c r="C1046579" s="17"/>
      <c r="D1046579" s="17"/>
      <c r="E1046579" s="18"/>
      <c r="F1046579" s="18"/>
    </row>
    <row r="1046580" s="2" customFormat="1" ht="13.5" spans="1:6">
      <c r="A1046580" s="16"/>
      <c r="B1046580" s="17"/>
      <c r="C1046580" s="17"/>
      <c r="D1046580" s="17"/>
      <c r="E1046580" s="18"/>
      <c r="F1046580" s="18"/>
    </row>
    <row r="1046581" s="2" customFormat="1" ht="13.5" spans="1:6">
      <c r="A1046581" s="16"/>
      <c r="B1046581" s="17"/>
      <c r="C1046581" s="17"/>
      <c r="D1046581" s="17"/>
      <c r="E1046581" s="18"/>
      <c r="F1046581" s="18"/>
    </row>
    <row r="1046582" s="2" customFormat="1" ht="13.5" spans="1:6">
      <c r="A1046582" s="16"/>
      <c r="B1046582" s="17"/>
      <c r="C1046582" s="17"/>
      <c r="D1046582" s="17"/>
      <c r="E1046582" s="18"/>
      <c r="F1046582" s="18"/>
    </row>
    <row r="1046583" s="2" customFormat="1" ht="13.5" spans="1:6">
      <c r="A1046583" s="16"/>
      <c r="B1046583" s="17"/>
      <c r="C1046583" s="17"/>
      <c r="D1046583" s="17"/>
      <c r="E1046583" s="18"/>
      <c r="F1046583" s="18"/>
    </row>
    <row r="1046584" s="2" customFormat="1" ht="13.5" spans="1:6">
      <c r="A1046584" s="16"/>
      <c r="B1046584" s="17"/>
      <c r="C1046584" s="17"/>
      <c r="D1046584" s="17"/>
      <c r="E1046584" s="18"/>
      <c r="F1046584" s="18"/>
    </row>
    <row r="1046585" s="2" customFormat="1" ht="13.5" spans="1:6">
      <c r="A1046585" s="16"/>
      <c r="B1046585" s="17"/>
      <c r="C1046585" s="17"/>
      <c r="D1046585" s="17"/>
      <c r="E1046585" s="18"/>
      <c r="F1046585" s="18"/>
    </row>
    <row r="1046586" s="2" customFormat="1" ht="13.5" spans="1:6">
      <c r="A1046586" s="16"/>
      <c r="B1046586" s="17"/>
      <c r="C1046586" s="17"/>
      <c r="D1046586" s="17"/>
      <c r="E1046586" s="18"/>
      <c r="F1046586" s="18"/>
    </row>
    <row r="1046587" s="2" customFormat="1" ht="13.5" spans="1:6">
      <c r="A1046587" s="16"/>
      <c r="B1046587" s="17"/>
      <c r="C1046587" s="17"/>
      <c r="D1046587" s="17"/>
      <c r="E1046587" s="18"/>
      <c r="F1046587" s="18"/>
    </row>
    <row r="1046588" s="2" customFormat="1" ht="13.5" spans="1:6">
      <c r="A1046588" s="16"/>
      <c r="B1046588" s="17"/>
      <c r="C1046588" s="17"/>
      <c r="D1046588" s="17"/>
      <c r="E1046588" s="18"/>
      <c r="F1046588" s="18"/>
    </row>
    <row r="1046589" s="2" customFormat="1" ht="13.5" spans="1:6">
      <c r="A1046589" s="16"/>
      <c r="B1046589" s="17"/>
      <c r="C1046589" s="17"/>
      <c r="D1046589" s="17"/>
      <c r="E1046589" s="18"/>
      <c r="F1046589" s="18"/>
    </row>
    <row r="1046590" s="2" customFormat="1" ht="13.5" spans="1:6">
      <c r="A1046590" s="16"/>
      <c r="B1046590" s="17"/>
      <c r="C1046590" s="17"/>
      <c r="D1046590" s="17"/>
      <c r="E1046590" s="18"/>
      <c r="F1046590" s="18"/>
    </row>
    <row r="1046591" s="2" customFormat="1" ht="13.5" spans="1:6">
      <c r="A1046591" s="16"/>
      <c r="B1046591" s="17"/>
      <c r="C1046591" s="17"/>
      <c r="D1046591" s="17"/>
      <c r="E1046591" s="18"/>
      <c r="F1046591" s="18"/>
    </row>
    <row r="1046592" s="2" customFormat="1" ht="13.5" spans="1:6">
      <c r="A1046592" s="16"/>
      <c r="B1046592" s="17"/>
      <c r="C1046592" s="17"/>
      <c r="D1046592" s="17"/>
      <c r="E1046592" s="18"/>
      <c r="F1046592" s="18"/>
    </row>
    <row r="1046593" s="2" customFormat="1" ht="13.5" spans="1:6">
      <c r="A1046593" s="16"/>
      <c r="B1046593" s="17"/>
      <c r="C1046593" s="17"/>
      <c r="D1046593" s="17"/>
      <c r="E1046593" s="18"/>
      <c r="F1046593" s="18"/>
    </row>
    <row r="1046594" s="2" customFormat="1" ht="13.5" spans="1:6">
      <c r="A1046594" s="16"/>
      <c r="B1046594" s="17"/>
      <c r="C1046594" s="17"/>
      <c r="D1046594" s="17"/>
      <c r="E1046594" s="18"/>
      <c r="F1046594" s="18"/>
    </row>
    <row r="1046595" s="2" customFormat="1" ht="13.5" spans="1:6">
      <c r="A1046595" s="16"/>
      <c r="B1046595" s="17"/>
      <c r="C1046595" s="17"/>
      <c r="D1046595" s="17"/>
      <c r="E1046595" s="18"/>
      <c r="F1046595" s="18"/>
    </row>
    <row r="1046596" s="2" customFormat="1" ht="13.5" spans="1:6">
      <c r="A1046596" s="16"/>
      <c r="B1046596" s="17"/>
      <c r="C1046596" s="17"/>
      <c r="D1046596" s="17"/>
      <c r="E1046596" s="18"/>
      <c r="F1046596" s="18"/>
    </row>
    <row r="1046597" s="2" customFormat="1" ht="13.5" spans="1:6">
      <c r="A1046597" s="16"/>
      <c r="B1046597" s="17"/>
      <c r="C1046597" s="17"/>
      <c r="D1046597" s="17"/>
      <c r="E1046597" s="18"/>
      <c r="F1046597" s="18"/>
    </row>
    <row r="1046598" s="2" customFormat="1" ht="13.5" spans="1:6">
      <c r="A1046598" s="16"/>
      <c r="B1046598" s="17"/>
      <c r="C1046598" s="17"/>
      <c r="D1046598" s="17"/>
      <c r="E1046598" s="18"/>
      <c r="F1046598" s="18"/>
    </row>
    <row r="1046599" s="2" customFormat="1" ht="13.5" spans="1:6">
      <c r="A1046599" s="16"/>
      <c r="B1046599" s="17"/>
      <c r="C1046599" s="17"/>
      <c r="D1046599" s="17"/>
      <c r="E1046599" s="18"/>
      <c r="F1046599" s="18"/>
    </row>
    <row r="1046600" s="2" customFormat="1" ht="13.5" spans="1:6">
      <c r="A1046600" s="16"/>
      <c r="B1046600" s="17"/>
      <c r="C1046600" s="17"/>
      <c r="D1046600" s="17"/>
      <c r="E1046600" s="18"/>
      <c r="F1046600" s="18"/>
    </row>
    <row r="1046601" s="2" customFormat="1" ht="13.5" spans="1:6">
      <c r="A1046601" s="16"/>
      <c r="B1046601" s="17"/>
      <c r="C1046601" s="17"/>
      <c r="D1046601" s="17"/>
      <c r="E1046601" s="18"/>
      <c r="F1046601" s="18"/>
    </row>
    <row r="1046602" s="2" customFormat="1" ht="13.5" spans="1:6">
      <c r="A1046602" s="16"/>
      <c r="B1046602" s="17"/>
      <c r="C1046602" s="17"/>
      <c r="D1046602" s="17"/>
      <c r="E1046602" s="18"/>
      <c r="F1046602" s="18"/>
    </row>
    <row r="1046603" s="2" customFormat="1" ht="13.5" spans="1:6">
      <c r="A1046603" s="16"/>
      <c r="B1046603" s="17"/>
      <c r="C1046603" s="17"/>
      <c r="D1046603" s="17"/>
      <c r="E1046603" s="18"/>
      <c r="F1046603" s="18"/>
    </row>
    <row r="1046604" s="2" customFormat="1" ht="13.5" spans="1:6">
      <c r="A1046604" s="16"/>
      <c r="B1046604" s="17"/>
      <c r="C1046604" s="17"/>
      <c r="D1046604" s="17"/>
      <c r="E1046604" s="18"/>
      <c r="F1046604" s="18"/>
    </row>
    <row r="1046605" s="2" customFormat="1" ht="13.5" spans="1:6">
      <c r="A1046605" s="16"/>
      <c r="B1046605" s="17"/>
      <c r="C1046605" s="17"/>
      <c r="D1046605" s="17"/>
      <c r="E1046605" s="18"/>
      <c r="F1046605" s="18"/>
    </row>
    <row r="1046606" s="2" customFormat="1" ht="13.5" spans="1:6">
      <c r="A1046606" s="16"/>
      <c r="B1046606" s="17"/>
      <c r="C1046606" s="17"/>
      <c r="D1046606" s="17"/>
      <c r="E1046606" s="18"/>
      <c r="F1046606" s="18"/>
    </row>
    <row r="1046607" s="2" customFormat="1" ht="13.5" spans="1:6">
      <c r="A1046607" s="16"/>
      <c r="B1046607" s="17"/>
      <c r="C1046607" s="17"/>
      <c r="D1046607" s="17"/>
      <c r="E1046607" s="18"/>
      <c r="F1046607" s="18"/>
    </row>
    <row r="1046608" s="2" customFormat="1" ht="13.5" spans="1:6">
      <c r="A1046608" s="16"/>
      <c r="B1046608" s="17"/>
      <c r="C1046608" s="17"/>
      <c r="D1046608" s="17"/>
      <c r="E1046608" s="18"/>
      <c r="F1046608" s="18"/>
    </row>
    <row r="1046609" s="2" customFormat="1" ht="13.5" spans="1:6">
      <c r="A1046609" s="16"/>
      <c r="B1046609" s="17"/>
      <c r="C1046609" s="17"/>
      <c r="D1046609" s="17"/>
      <c r="E1046609" s="18"/>
      <c r="F1046609" s="18"/>
    </row>
    <row r="1046610" s="2" customFormat="1" ht="13.5" spans="1:6">
      <c r="A1046610" s="16"/>
      <c r="B1046610" s="17"/>
      <c r="C1046610" s="17"/>
      <c r="D1046610" s="17"/>
      <c r="E1046610" s="18"/>
      <c r="F1046610" s="18"/>
    </row>
    <row r="1046611" s="2" customFormat="1" ht="13.5" spans="1:6">
      <c r="A1046611" s="16"/>
      <c r="B1046611" s="17"/>
      <c r="C1046611" s="17"/>
      <c r="D1046611" s="17"/>
      <c r="E1046611" s="18"/>
      <c r="F1046611" s="18"/>
    </row>
    <row r="1046612" s="2" customFormat="1" ht="13.5" spans="1:6">
      <c r="A1046612" s="16"/>
      <c r="B1046612" s="17"/>
      <c r="C1046612" s="17"/>
      <c r="D1046612" s="17"/>
      <c r="E1046612" s="18"/>
      <c r="F1046612" s="18"/>
    </row>
    <row r="1046613" s="2" customFormat="1" ht="13.5" spans="1:6">
      <c r="A1046613" s="16"/>
      <c r="B1046613" s="17"/>
      <c r="C1046613" s="17"/>
      <c r="D1046613" s="17"/>
      <c r="E1046613" s="18"/>
      <c r="F1046613" s="18"/>
    </row>
    <row r="1046614" s="2" customFormat="1" ht="13.5" spans="1:6">
      <c r="A1046614" s="16"/>
      <c r="B1046614" s="17"/>
      <c r="C1046614" s="17"/>
      <c r="D1046614" s="17"/>
      <c r="E1046614" s="18"/>
      <c r="F1046614" s="18"/>
    </row>
    <row r="1046615" s="2" customFormat="1" ht="13.5" spans="1:6">
      <c r="A1046615" s="16"/>
      <c r="B1046615" s="17"/>
      <c r="C1046615" s="17"/>
      <c r="D1046615" s="17"/>
      <c r="E1046615" s="18"/>
      <c r="F1046615" s="18"/>
    </row>
    <row r="1046616" s="2" customFormat="1" ht="13.5" spans="1:6">
      <c r="A1046616" s="16"/>
      <c r="B1046616" s="17"/>
      <c r="C1046616" s="17"/>
      <c r="D1046616" s="17"/>
      <c r="E1046616" s="18"/>
      <c r="F1046616" s="18"/>
    </row>
    <row r="1046617" s="2" customFormat="1" ht="13.5" spans="1:6">
      <c r="A1046617" s="16"/>
      <c r="B1046617" s="17"/>
      <c r="C1046617" s="17"/>
      <c r="D1046617" s="17"/>
      <c r="E1046617" s="18"/>
      <c r="F1046617" s="18"/>
    </row>
    <row r="1046618" s="2" customFormat="1" ht="13.5" spans="1:6">
      <c r="A1046618" s="16"/>
      <c r="B1046618" s="17"/>
      <c r="C1046618" s="17"/>
      <c r="D1046618" s="17"/>
      <c r="E1046618" s="18"/>
      <c r="F1046618" s="18"/>
    </row>
    <row r="1046619" s="2" customFormat="1" ht="13.5" spans="1:6">
      <c r="A1046619" s="16"/>
      <c r="B1046619" s="17"/>
      <c r="C1046619" s="17"/>
      <c r="D1046619" s="17"/>
      <c r="E1046619" s="18"/>
      <c r="F1046619" s="18"/>
    </row>
    <row r="1046620" s="2" customFormat="1" ht="13.5" spans="1:6">
      <c r="A1046620" s="16"/>
      <c r="B1046620" s="17"/>
      <c r="C1046620" s="17"/>
      <c r="D1046620" s="17"/>
      <c r="E1046620" s="18"/>
      <c r="F1046620" s="18"/>
    </row>
    <row r="1046621" s="2" customFormat="1" ht="13.5" spans="1:6">
      <c r="A1046621" s="16"/>
      <c r="B1046621" s="17"/>
      <c r="C1046621" s="17"/>
      <c r="D1046621" s="17"/>
      <c r="E1046621" s="18"/>
      <c r="F1046621" s="18"/>
    </row>
    <row r="1046622" s="2" customFormat="1" ht="13.5" spans="1:6">
      <c r="A1046622" s="16"/>
      <c r="B1046622" s="17"/>
      <c r="C1046622" s="17"/>
      <c r="D1046622" s="17"/>
      <c r="E1046622" s="18"/>
      <c r="F1046622" s="18"/>
    </row>
    <row r="1046623" s="2" customFormat="1" ht="13.5" spans="1:6">
      <c r="A1046623" s="16"/>
      <c r="B1046623" s="17"/>
      <c r="C1046623" s="17"/>
      <c r="D1046623" s="17"/>
      <c r="E1046623" s="18"/>
      <c r="F1046623" s="18"/>
    </row>
    <row r="1046624" s="2" customFormat="1" ht="13.5" spans="1:6">
      <c r="A1046624" s="16"/>
      <c r="B1046624" s="17"/>
      <c r="C1046624" s="17"/>
      <c r="D1046624" s="17"/>
      <c r="E1046624" s="18"/>
      <c r="F1046624" s="18"/>
    </row>
    <row r="1046625" s="2" customFormat="1" ht="13.5" spans="1:6">
      <c r="A1046625" s="16"/>
      <c r="B1046625" s="17"/>
      <c r="C1046625" s="17"/>
      <c r="D1046625" s="17"/>
      <c r="E1046625" s="18"/>
      <c r="F1046625" s="18"/>
    </row>
    <row r="1046626" s="2" customFormat="1" ht="13.5" spans="1:6">
      <c r="A1046626" s="16"/>
      <c r="B1046626" s="17"/>
      <c r="C1046626" s="17"/>
      <c r="D1046626" s="17"/>
      <c r="E1046626" s="18"/>
      <c r="F1046626" s="18"/>
    </row>
    <row r="1046627" s="2" customFormat="1" ht="13.5" spans="1:6">
      <c r="A1046627" s="16"/>
      <c r="B1046627" s="17"/>
      <c r="C1046627" s="17"/>
      <c r="D1046627" s="17"/>
      <c r="E1046627" s="18"/>
      <c r="F1046627" s="18"/>
    </row>
    <row r="1046628" s="2" customFormat="1" ht="13.5" spans="1:6">
      <c r="A1046628" s="16"/>
      <c r="B1046628" s="17"/>
      <c r="C1046628" s="17"/>
      <c r="D1046628" s="17"/>
      <c r="E1046628" s="18"/>
      <c r="F1046628" s="18"/>
    </row>
    <row r="1046629" s="2" customFormat="1" ht="13.5" spans="1:6">
      <c r="A1046629" s="16"/>
      <c r="B1046629" s="17"/>
      <c r="C1046629" s="17"/>
      <c r="D1046629" s="17"/>
      <c r="E1046629" s="18"/>
      <c r="F1046629" s="18"/>
    </row>
    <row r="1046630" s="2" customFormat="1" ht="13.5" spans="1:6">
      <c r="A1046630" s="16"/>
      <c r="B1046630" s="17"/>
      <c r="C1046630" s="17"/>
      <c r="D1046630" s="17"/>
      <c r="E1046630" s="18"/>
      <c r="F1046630" s="18"/>
    </row>
    <row r="1046631" s="2" customFormat="1" ht="13.5" spans="1:6">
      <c r="A1046631" s="16"/>
      <c r="B1046631" s="17"/>
      <c r="C1046631" s="17"/>
      <c r="D1046631" s="17"/>
      <c r="E1046631" s="18"/>
      <c r="F1046631" s="18"/>
    </row>
    <row r="1046632" s="2" customFormat="1" ht="13.5" spans="1:6">
      <c r="A1046632" s="16"/>
      <c r="B1046632" s="17"/>
      <c r="C1046632" s="17"/>
      <c r="D1046632" s="17"/>
      <c r="E1046632" s="18"/>
      <c r="F1046632" s="18"/>
    </row>
    <row r="1046633" s="2" customFormat="1" ht="13.5" spans="1:6">
      <c r="A1046633" s="16"/>
      <c r="B1046633" s="17"/>
      <c r="C1046633" s="17"/>
      <c r="D1046633" s="17"/>
      <c r="E1046633" s="18"/>
      <c r="F1046633" s="18"/>
    </row>
    <row r="1046634" s="2" customFormat="1" ht="13.5" spans="1:6">
      <c r="A1046634" s="16"/>
      <c r="B1046634" s="17"/>
      <c r="C1046634" s="17"/>
      <c r="D1046634" s="17"/>
      <c r="E1046634" s="18"/>
      <c r="F1046634" s="18"/>
    </row>
    <row r="1046635" s="2" customFormat="1" ht="13.5" spans="1:6">
      <c r="A1046635" s="16"/>
      <c r="B1046635" s="17"/>
      <c r="C1046635" s="17"/>
      <c r="D1046635" s="17"/>
      <c r="E1046635" s="18"/>
      <c r="F1046635" s="18"/>
    </row>
    <row r="1046636" s="2" customFormat="1" ht="13.5" spans="1:6">
      <c r="A1046636" s="16"/>
      <c r="B1046636" s="17"/>
      <c r="C1046636" s="17"/>
      <c r="D1046636" s="17"/>
      <c r="E1046636" s="18"/>
      <c r="F1046636" s="18"/>
    </row>
    <row r="1046637" s="2" customFormat="1" ht="13.5" spans="1:6">
      <c r="A1046637" s="16"/>
      <c r="B1046637" s="17"/>
      <c r="C1046637" s="17"/>
      <c r="D1046637" s="17"/>
      <c r="E1046637" s="18"/>
      <c r="F1046637" s="18"/>
    </row>
    <row r="1046638" s="2" customFormat="1" ht="13.5" spans="1:6">
      <c r="A1046638" s="16"/>
      <c r="B1046638" s="17"/>
      <c r="C1046638" s="17"/>
      <c r="D1046638" s="17"/>
      <c r="E1046638" s="18"/>
      <c r="F1046638" s="18"/>
    </row>
    <row r="1046639" s="2" customFormat="1" ht="13.5" spans="1:6">
      <c r="A1046639" s="16"/>
      <c r="B1046639" s="17"/>
      <c r="C1046639" s="17"/>
      <c r="D1046639" s="17"/>
      <c r="E1046639" s="18"/>
      <c r="F1046639" s="18"/>
    </row>
    <row r="1046640" s="2" customFormat="1" ht="13.5" spans="1:6">
      <c r="A1046640" s="16"/>
      <c r="B1046640" s="17"/>
      <c r="C1046640" s="17"/>
      <c r="D1046640" s="17"/>
      <c r="E1046640" s="18"/>
      <c r="F1046640" s="18"/>
    </row>
    <row r="1046641" s="2" customFormat="1" ht="13.5" spans="1:6">
      <c r="A1046641" s="16"/>
      <c r="B1046641" s="17"/>
      <c r="C1046641" s="17"/>
      <c r="D1046641" s="17"/>
      <c r="E1046641" s="18"/>
      <c r="F1046641" s="18"/>
    </row>
    <row r="1046642" s="2" customFormat="1" ht="13.5" spans="1:6">
      <c r="A1046642" s="16"/>
      <c r="B1046642" s="17"/>
      <c r="C1046642" s="17"/>
      <c r="D1046642" s="17"/>
      <c r="E1046642" s="18"/>
      <c r="F1046642" s="18"/>
    </row>
    <row r="1046643" s="2" customFormat="1" ht="13.5" spans="1:6">
      <c r="A1046643" s="16"/>
      <c r="B1046643" s="17"/>
      <c r="C1046643" s="17"/>
      <c r="D1046643" s="17"/>
      <c r="E1046643" s="18"/>
      <c r="F1046643" s="18"/>
    </row>
    <row r="1046644" s="2" customFormat="1" ht="13.5" spans="1:6">
      <c r="A1046644" s="16"/>
      <c r="B1046644" s="17"/>
      <c r="C1046644" s="17"/>
      <c r="D1046644" s="17"/>
      <c r="E1046644" s="18"/>
      <c r="F1046644" s="18"/>
    </row>
    <row r="1046645" s="2" customFormat="1" ht="13.5" spans="1:6">
      <c r="A1046645" s="16"/>
      <c r="B1046645" s="17"/>
      <c r="C1046645" s="17"/>
      <c r="D1046645" s="17"/>
      <c r="E1046645" s="18"/>
      <c r="F1046645" s="18"/>
    </row>
    <row r="1046646" s="2" customFormat="1" ht="13.5" spans="1:6">
      <c r="A1046646" s="16"/>
      <c r="B1046646" s="17"/>
      <c r="C1046646" s="17"/>
      <c r="D1046646" s="17"/>
      <c r="E1046646" s="18"/>
      <c r="F1046646" s="18"/>
    </row>
    <row r="1046647" s="2" customFormat="1" ht="13.5" spans="1:6">
      <c r="A1046647" s="16"/>
      <c r="B1046647" s="17"/>
      <c r="C1046647" s="17"/>
      <c r="D1046647" s="17"/>
      <c r="E1046647" s="18"/>
      <c r="F1046647" s="18"/>
    </row>
    <row r="1046648" s="2" customFormat="1" ht="13.5" spans="1:6">
      <c r="A1046648" s="16"/>
      <c r="B1046648" s="17"/>
      <c r="C1046648" s="17"/>
      <c r="D1046648" s="17"/>
      <c r="E1046648" s="18"/>
      <c r="F1046648" s="18"/>
    </row>
    <row r="1046649" s="2" customFormat="1" ht="13.5" spans="1:6">
      <c r="A1046649" s="16"/>
      <c r="B1046649" s="17"/>
      <c r="C1046649" s="17"/>
      <c r="D1046649" s="17"/>
      <c r="E1046649" s="18"/>
      <c r="F1046649" s="18"/>
    </row>
    <row r="1046650" s="2" customFormat="1" ht="13.5" spans="1:6">
      <c r="A1046650" s="16"/>
      <c r="B1046650" s="17"/>
      <c r="C1046650" s="17"/>
      <c r="D1046650" s="17"/>
      <c r="E1046650" s="18"/>
      <c r="F1046650" s="18"/>
    </row>
    <row r="1046651" s="2" customFormat="1" ht="13.5" spans="1:6">
      <c r="A1046651" s="16"/>
      <c r="B1046651" s="17"/>
      <c r="C1046651" s="17"/>
      <c r="D1046651" s="17"/>
      <c r="E1046651" s="18"/>
      <c r="F1046651" s="18"/>
    </row>
    <row r="1046652" s="2" customFormat="1" ht="13.5" spans="1:6">
      <c r="A1046652" s="16"/>
      <c r="B1046652" s="17"/>
      <c r="C1046652" s="17"/>
      <c r="D1046652" s="17"/>
      <c r="E1046652" s="18"/>
      <c r="F1046652" s="18"/>
    </row>
    <row r="1046653" s="2" customFormat="1" ht="13.5" spans="1:6">
      <c r="A1046653" s="16"/>
      <c r="B1046653" s="17"/>
      <c r="C1046653" s="17"/>
      <c r="D1046653" s="17"/>
      <c r="E1046653" s="18"/>
      <c r="F1046653" s="18"/>
    </row>
    <row r="1046654" s="2" customFormat="1" ht="13.5" spans="1:6">
      <c r="A1046654" s="16"/>
      <c r="B1046654" s="17"/>
      <c r="C1046654" s="17"/>
      <c r="D1046654" s="17"/>
      <c r="E1046654" s="18"/>
      <c r="F1046654" s="18"/>
    </row>
    <row r="1046655" s="2" customFormat="1" ht="13.5" spans="1:6">
      <c r="A1046655" s="16"/>
      <c r="B1046655" s="17"/>
      <c r="C1046655" s="17"/>
      <c r="D1046655" s="17"/>
      <c r="E1046655" s="18"/>
      <c r="F1046655" s="18"/>
    </row>
    <row r="1046656" s="2" customFormat="1" ht="13.5" spans="1:6">
      <c r="A1046656" s="16"/>
      <c r="B1046656" s="17"/>
      <c r="C1046656" s="17"/>
      <c r="D1046656" s="17"/>
      <c r="E1046656" s="18"/>
      <c r="F1046656" s="18"/>
    </row>
    <row r="1046657" s="2" customFormat="1" ht="13.5" spans="1:6">
      <c r="A1046657" s="16"/>
      <c r="B1046657" s="17"/>
      <c r="C1046657" s="17"/>
      <c r="D1046657" s="17"/>
      <c r="E1046657" s="18"/>
      <c r="F1046657" s="18"/>
    </row>
    <row r="1046658" s="2" customFormat="1" ht="13.5" spans="1:6">
      <c r="A1046658" s="16"/>
      <c r="B1046658" s="17"/>
      <c r="C1046658" s="17"/>
      <c r="D1046658" s="17"/>
      <c r="E1046658" s="18"/>
      <c r="F1046658" s="18"/>
    </row>
    <row r="1046659" s="2" customFormat="1" ht="13.5" spans="1:6">
      <c r="A1046659" s="16"/>
      <c r="B1046659" s="17"/>
      <c r="C1046659" s="17"/>
      <c r="D1046659" s="17"/>
      <c r="E1046659" s="18"/>
      <c r="F1046659" s="18"/>
    </row>
    <row r="1046660" s="2" customFormat="1" ht="13.5" spans="1:6">
      <c r="A1046660" s="16"/>
      <c r="B1046660" s="17"/>
      <c r="C1046660" s="17"/>
      <c r="D1046660" s="17"/>
      <c r="E1046660" s="18"/>
      <c r="F1046660" s="18"/>
    </row>
    <row r="1046661" s="2" customFormat="1" ht="13.5" spans="1:6">
      <c r="A1046661" s="16"/>
      <c r="B1046661" s="17"/>
      <c r="C1046661" s="17"/>
      <c r="D1046661" s="17"/>
      <c r="E1046661" s="18"/>
      <c r="F1046661" s="18"/>
    </row>
    <row r="1046662" s="2" customFormat="1" ht="13.5" spans="1:6">
      <c r="A1046662" s="16"/>
      <c r="B1046662" s="17"/>
      <c r="C1046662" s="17"/>
      <c r="D1046662" s="17"/>
      <c r="E1046662" s="18"/>
      <c r="F1046662" s="18"/>
    </row>
    <row r="1046663" s="2" customFormat="1" ht="13.5" spans="1:6">
      <c r="A1046663" s="16"/>
      <c r="B1046663" s="17"/>
      <c r="C1046663" s="17"/>
      <c r="D1046663" s="17"/>
      <c r="E1046663" s="18"/>
      <c r="F1046663" s="18"/>
    </row>
    <row r="1046664" s="2" customFormat="1" ht="13.5" spans="1:6">
      <c r="A1046664" s="16"/>
      <c r="B1046664" s="17"/>
      <c r="C1046664" s="17"/>
      <c r="D1046664" s="17"/>
      <c r="E1046664" s="18"/>
      <c r="F1046664" s="18"/>
    </row>
    <row r="1046665" s="2" customFormat="1" ht="13.5" spans="1:6">
      <c r="A1046665" s="16"/>
      <c r="B1046665" s="17"/>
      <c r="C1046665" s="17"/>
      <c r="D1046665" s="17"/>
      <c r="E1046665" s="18"/>
      <c r="F1046665" s="18"/>
    </row>
    <row r="1046666" s="2" customFormat="1" ht="13.5" spans="1:6">
      <c r="A1046666" s="16"/>
      <c r="B1046666" s="17"/>
      <c r="C1046666" s="17"/>
      <c r="D1046666" s="17"/>
      <c r="E1046666" s="18"/>
      <c r="F1046666" s="18"/>
    </row>
    <row r="1046667" s="2" customFormat="1" ht="13.5" spans="1:6">
      <c r="A1046667" s="16"/>
      <c r="B1046667" s="17"/>
      <c r="C1046667" s="17"/>
      <c r="D1046667" s="17"/>
      <c r="E1046667" s="18"/>
      <c r="F1046667" s="18"/>
    </row>
    <row r="1046668" s="2" customFormat="1" ht="13.5" spans="1:6">
      <c r="A1046668" s="16"/>
      <c r="B1046668" s="17"/>
      <c r="C1046668" s="17"/>
      <c r="D1046668" s="17"/>
      <c r="E1046668" s="18"/>
      <c r="F1046668" s="18"/>
    </row>
    <row r="1046669" s="2" customFormat="1" ht="13.5" spans="1:6">
      <c r="A1046669" s="16"/>
      <c r="B1046669" s="17"/>
      <c r="C1046669" s="17"/>
      <c r="D1046669" s="17"/>
      <c r="E1046669" s="18"/>
      <c r="F1046669" s="18"/>
    </row>
    <row r="1046670" s="2" customFormat="1" ht="13.5" spans="1:6">
      <c r="A1046670" s="16"/>
      <c r="B1046670" s="17"/>
      <c r="C1046670" s="17"/>
      <c r="D1046670" s="17"/>
      <c r="E1046670" s="18"/>
      <c r="F1046670" s="18"/>
    </row>
    <row r="1046671" s="2" customFormat="1" ht="13.5" spans="1:6">
      <c r="A1046671" s="16"/>
      <c r="B1046671" s="17"/>
      <c r="C1046671" s="17"/>
      <c r="D1046671" s="17"/>
      <c r="E1046671" s="18"/>
      <c r="F1046671" s="18"/>
    </row>
    <row r="1046672" s="2" customFormat="1" ht="13.5" spans="1:6">
      <c r="A1046672" s="16"/>
      <c r="B1046672" s="17"/>
      <c r="C1046672" s="17"/>
      <c r="D1046672" s="17"/>
      <c r="E1046672" s="18"/>
      <c r="F1046672" s="18"/>
    </row>
    <row r="1046673" s="2" customFormat="1" ht="13.5" spans="1:6">
      <c r="A1046673" s="16"/>
      <c r="B1046673" s="17"/>
      <c r="C1046673" s="17"/>
      <c r="D1046673" s="17"/>
      <c r="E1046673" s="18"/>
      <c r="F1046673" s="18"/>
    </row>
    <row r="1046674" s="2" customFormat="1" ht="13.5" spans="1:6">
      <c r="A1046674" s="16"/>
      <c r="B1046674" s="17"/>
      <c r="C1046674" s="17"/>
      <c r="D1046674" s="17"/>
      <c r="E1046674" s="18"/>
      <c r="F1046674" s="18"/>
    </row>
    <row r="1046675" s="2" customFormat="1" ht="13.5" spans="1:6">
      <c r="A1046675" s="16"/>
      <c r="B1046675" s="17"/>
      <c r="C1046675" s="17"/>
      <c r="D1046675" s="17"/>
      <c r="E1046675" s="18"/>
      <c r="F1046675" s="18"/>
    </row>
    <row r="1046676" s="2" customFormat="1" ht="13.5" spans="1:6">
      <c r="A1046676" s="16"/>
      <c r="B1046676" s="17"/>
      <c r="C1046676" s="17"/>
      <c r="D1046676" s="17"/>
      <c r="E1046676" s="18"/>
      <c r="F1046676" s="18"/>
    </row>
    <row r="1046677" s="2" customFormat="1" ht="13.5" spans="1:6">
      <c r="A1046677" s="16"/>
      <c r="B1046677" s="17"/>
      <c r="C1046677" s="17"/>
      <c r="D1046677" s="17"/>
      <c r="E1046677" s="18"/>
      <c r="F1046677" s="18"/>
    </row>
    <row r="1046678" s="2" customFormat="1" ht="13.5" spans="1:6">
      <c r="A1046678" s="16"/>
      <c r="B1046678" s="17"/>
      <c r="C1046678" s="17"/>
      <c r="D1046678" s="17"/>
      <c r="E1046678" s="18"/>
      <c r="F1046678" s="18"/>
    </row>
    <row r="1046679" s="2" customFormat="1" ht="13.5" spans="1:6">
      <c r="A1046679" s="16"/>
      <c r="B1046679" s="17"/>
      <c r="C1046679" s="17"/>
      <c r="D1046679" s="17"/>
      <c r="E1046679" s="18"/>
      <c r="F1046679" s="18"/>
    </row>
    <row r="1046680" s="2" customFormat="1" ht="13.5" spans="1:6">
      <c r="A1046680" s="16"/>
      <c r="B1046680" s="17"/>
      <c r="C1046680" s="17"/>
      <c r="D1046680" s="17"/>
      <c r="E1046680" s="18"/>
      <c r="F1046680" s="18"/>
    </row>
    <row r="1046681" s="2" customFormat="1" ht="13.5" spans="1:6">
      <c r="A1046681" s="16"/>
      <c r="B1046681" s="17"/>
      <c r="C1046681" s="17"/>
      <c r="D1046681" s="17"/>
      <c r="E1046681" s="18"/>
      <c r="F1046681" s="18"/>
    </row>
    <row r="1046682" s="2" customFormat="1" ht="13.5" spans="1:6">
      <c r="A1046682" s="16"/>
      <c r="B1046682" s="17"/>
      <c r="C1046682" s="17"/>
      <c r="D1046682" s="17"/>
      <c r="E1046682" s="18"/>
      <c r="F1046682" s="18"/>
    </row>
    <row r="1046683" s="2" customFormat="1" ht="13.5" spans="1:6">
      <c r="A1046683" s="16"/>
      <c r="B1046683" s="17"/>
      <c r="C1046683" s="17"/>
      <c r="D1046683" s="17"/>
      <c r="E1046683" s="18"/>
      <c r="F1046683" s="18"/>
    </row>
    <row r="1046684" s="2" customFormat="1" ht="13.5" spans="1:6">
      <c r="A1046684" s="16"/>
      <c r="B1046684" s="17"/>
      <c r="C1046684" s="17"/>
      <c r="D1046684" s="17"/>
      <c r="E1046684" s="18"/>
      <c r="F1046684" s="18"/>
    </row>
    <row r="1046685" s="2" customFormat="1" ht="13.5" spans="1:6">
      <c r="A1046685" s="16"/>
      <c r="B1046685" s="17"/>
      <c r="C1046685" s="17"/>
      <c r="D1046685" s="17"/>
      <c r="E1046685" s="18"/>
      <c r="F1046685" s="18"/>
    </row>
    <row r="1046686" s="2" customFormat="1" ht="13.5" spans="1:6">
      <c r="A1046686" s="16"/>
      <c r="B1046686" s="17"/>
      <c r="C1046686" s="17"/>
      <c r="D1046686" s="17"/>
      <c r="E1046686" s="18"/>
      <c r="F1046686" s="18"/>
    </row>
    <row r="1046687" s="2" customFormat="1" ht="13.5" spans="1:6">
      <c r="A1046687" s="16"/>
      <c r="B1046687" s="17"/>
      <c r="C1046687" s="17"/>
      <c r="D1046687" s="17"/>
      <c r="E1046687" s="18"/>
      <c r="F1046687" s="18"/>
    </row>
    <row r="1046688" s="2" customFormat="1" ht="13.5" spans="1:6">
      <c r="A1046688" s="16"/>
      <c r="B1046688" s="17"/>
      <c r="C1046688" s="17"/>
      <c r="D1046688" s="17"/>
      <c r="E1046688" s="18"/>
      <c r="F1046688" s="18"/>
    </row>
    <row r="1046689" s="2" customFormat="1" ht="13.5" spans="1:6">
      <c r="A1046689" s="16"/>
      <c r="B1046689" s="17"/>
      <c r="C1046689" s="17"/>
      <c r="D1046689" s="17"/>
      <c r="E1046689" s="18"/>
      <c r="F1046689" s="18"/>
    </row>
    <row r="1046690" s="2" customFormat="1" ht="13.5" spans="1:6">
      <c r="A1046690" s="16"/>
      <c r="B1046690" s="17"/>
      <c r="C1046690" s="17"/>
      <c r="D1046690" s="17"/>
      <c r="E1046690" s="18"/>
      <c r="F1046690" s="18"/>
    </row>
    <row r="1046691" s="2" customFormat="1" ht="13.5" spans="1:6">
      <c r="A1046691" s="16"/>
      <c r="B1046691" s="17"/>
      <c r="C1046691" s="17"/>
      <c r="D1046691" s="17"/>
      <c r="E1046691" s="18"/>
      <c r="F1046691" s="18"/>
    </row>
    <row r="1046692" s="2" customFormat="1" ht="13.5" spans="1:6">
      <c r="A1046692" s="16"/>
      <c r="B1046692" s="17"/>
      <c r="C1046692" s="17"/>
      <c r="D1046692" s="17"/>
      <c r="E1046692" s="18"/>
      <c r="F1046692" s="18"/>
    </row>
    <row r="1046693" s="2" customFormat="1" ht="13.5" spans="1:6">
      <c r="A1046693" s="16"/>
      <c r="B1046693" s="17"/>
      <c r="C1046693" s="17"/>
      <c r="D1046693" s="17"/>
      <c r="E1046693" s="18"/>
      <c r="F1046693" s="18"/>
    </row>
    <row r="1046694" s="2" customFormat="1" ht="13.5" spans="1:6">
      <c r="A1046694" s="16"/>
      <c r="B1046694" s="17"/>
      <c r="C1046694" s="17"/>
      <c r="D1046694" s="17"/>
      <c r="E1046694" s="18"/>
      <c r="F1046694" s="18"/>
    </row>
    <row r="1046695" s="2" customFormat="1" ht="13.5" spans="1:6">
      <c r="A1046695" s="16"/>
      <c r="B1046695" s="17"/>
      <c r="C1046695" s="17"/>
      <c r="D1046695" s="17"/>
      <c r="E1046695" s="18"/>
      <c r="F1046695" s="18"/>
    </row>
    <row r="1046696" s="2" customFormat="1" ht="13.5" spans="1:6">
      <c r="A1046696" s="16"/>
      <c r="B1046696" s="17"/>
      <c r="C1046696" s="17"/>
      <c r="D1046696" s="17"/>
      <c r="E1046696" s="18"/>
      <c r="F1046696" s="18"/>
    </row>
    <row r="1046697" s="2" customFormat="1" ht="13.5" spans="1:6">
      <c r="A1046697" s="16"/>
      <c r="B1046697" s="17"/>
      <c r="C1046697" s="17"/>
      <c r="D1046697" s="17"/>
      <c r="E1046697" s="18"/>
      <c r="F1046697" s="18"/>
    </row>
    <row r="1046698" s="2" customFormat="1" ht="13.5" spans="1:6">
      <c r="A1046698" s="16"/>
      <c r="B1046698" s="17"/>
      <c r="C1046698" s="17"/>
      <c r="D1046698" s="17"/>
      <c r="E1046698" s="18"/>
      <c r="F1046698" s="18"/>
    </row>
    <row r="1046699" s="2" customFormat="1" ht="13.5" spans="1:6">
      <c r="A1046699" s="16"/>
      <c r="B1046699" s="17"/>
      <c r="C1046699" s="17"/>
      <c r="D1046699" s="17"/>
      <c r="E1046699" s="18"/>
      <c r="F1046699" s="18"/>
    </row>
    <row r="1046700" s="2" customFormat="1" ht="13.5" spans="1:6">
      <c r="A1046700" s="16"/>
      <c r="B1046700" s="17"/>
      <c r="C1046700" s="17"/>
      <c r="D1046700" s="17"/>
      <c r="E1046700" s="18"/>
      <c r="F1046700" s="18"/>
    </row>
    <row r="1046701" s="2" customFormat="1" ht="13.5" spans="1:6">
      <c r="A1046701" s="16"/>
      <c r="B1046701" s="17"/>
      <c r="C1046701" s="17"/>
      <c r="D1046701" s="17"/>
      <c r="E1046701" s="18"/>
      <c r="F1046701" s="18"/>
    </row>
    <row r="1046702" s="2" customFormat="1" ht="13.5" spans="1:6">
      <c r="A1046702" s="16"/>
      <c r="B1046702" s="17"/>
      <c r="C1046702" s="17"/>
      <c r="D1046702" s="17"/>
      <c r="E1046702" s="18"/>
      <c r="F1046702" s="18"/>
    </row>
    <row r="1046703" s="2" customFormat="1" ht="13.5" spans="1:6">
      <c r="A1046703" s="16"/>
      <c r="B1046703" s="17"/>
      <c r="C1046703" s="17"/>
      <c r="D1046703" s="17"/>
      <c r="E1046703" s="18"/>
      <c r="F1046703" s="18"/>
    </row>
    <row r="1046704" s="2" customFormat="1" ht="13.5" spans="1:6">
      <c r="A1046704" s="16"/>
      <c r="B1046704" s="17"/>
      <c r="C1046704" s="17"/>
      <c r="D1046704" s="17"/>
      <c r="E1046704" s="18"/>
      <c r="F1046704" s="18"/>
    </row>
    <row r="1046705" s="2" customFormat="1" ht="13.5" spans="1:6">
      <c r="A1046705" s="16"/>
      <c r="B1046705" s="17"/>
      <c r="C1046705" s="17"/>
      <c r="D1046705" s="17"/>
      <c r="E1046705" s="18"/>
      <c r="F1046705" s="18"/>
    </row>
    <row r="1046706" s="2" customFormat="1" ht="13.5" spans="1:6">
      <c r="A1046706" s="16"/>
      <c r="B1046706" s="17"/>
      <c r="C1046706" s="17"/>
      <c r="D1046706" s="17"/>
      <c r="E1046706" s="18"/>
      <c r="F1046706" s="18"/>
    </row>
    <row r="1046707" s="2" customFormat="1" ht="13.5" spans="1:6">
      <c r="A1046707" s="16"/>
      <c r="B1046707" s="17"/>
      <c r="C1046707" s="17"/>
      <c r="D1046707" s="17"/>
      <c r="E1046707" s="18"/>
      <c r="F1046707" s="18"/>
    </row>
    <row r="1046708" s="2" customFormat="1" ht="13.5" spans="1:6">
      <c r="A1046708" s="16"/>
      <c r="B1046708" s="17"/>
      <c r="C1046708" s="17"/>
      <c r="D1046708" s="17"/>
      <c r="E1046708" s="18"/>
      <c r="F1046708" s="18"/>
    </row>
    <row r="1046709" s="2" customFormat="1" ht="13.5" spans="1:6">
      <c r="A1046709" s="16"/>
      <c r="B1046709" s="17"/>
      <c r="C1046709" s="17"/>
      <c r="D1046709" s="17"/>
      <c r="E1046709" s="18"/>
      <c r="F1046709" s="18"/>
    </row>
    <row r="1046710" s="2" customFormat="1" ht="13.5" spans="1:6">
      <c r="A1046710" s="16"/>
      <c r="B1046710" s="17"/>
      <c r="C1046710" s="17"/>
      <c r="D1046710" s="17"/>
      <c r="E1046710" s="18"/>
      <c r="F1046710" s="18"/>
    </row>
    <row r="1046711" s="2" customFormat="1" ht="13.5" spans="1:6">
      <c r="A1046711" s="16"/>
      <c r="B1046711" s="17"/>
      <c r="C1046711" s="17"/>
      <c r="D1046711" s="17"/>
      <c r="E1046711" s="18"/>
      <c r="F1046711" s="18"/>
    </row>
    <row r="1046712" s="2" customFormat="1" ht="13.5" spans="1:6">
      <c r="A1046712" s="16"/>
      <c r="B1046712" s="17"/>
      <c r="C1046712" s="17"/>
      <c r="D1046712" s="17"/>
      <c r="E1046712" s="18"/>
      <c r="F1046712" s="18"/>
    </row>
    <row r="1046713" s="2" customFormat="1" ht="13.5" spans="1:6">
      <c r="A1046713" s="16"/>
      <c r="B1046713" s="17"/>
      <c r="C1046713" s="17"/>
      <c r="D1046713" s="17"/>
      <c r="E1046713" s="18"/>
      <c r="F1046713" s="18"/>
    </row>
    <row r="1046714" s="2" customFormat="1" ht="13.5" spans="1:6">
      <c r="A1046714" s="16"/>
      <c r="B1046714" s="17"/>
      <c r="C1046714" s="17"/>
      <c r="D1046714" s="17"/>
      <c r="E1046714" s="18"/>
      <c r="F1046714" s="18"/>
    </row>
    <row r="1046715" s="2" customFormat="1" ht="13.5" spans="1:6">
      <c r="A1046715" s="16"/>
      <c r="B1046715" s="17"/>
      <c r="C1046715" s="17"/>
      <c r="D1046715" s="17"/>
      <c r="E1046715" s="18"/>
      <c r="F1046715" s="18"/>
    </row>
    <row r="1046716" s="2" customFormat="1" ht="13.5" spans="1:6">
      <c r="A1046716" s="16"/>
      <c r="B1046716" s="17"/>
      <c r="C1046716" s="17"/>
      <c r="D1046716" s="17"/>
      <c r="E1046716" s="18"/>
      <c r="F1046716" s="18"/>
    </row>
    <row r="1046717" s="2" customFormat="1" ht="13.5" spans="1:6">
      <c r="A1046717" s="16"/>
      <c r="B1046717" s="17"/>
      <c r="C1046717" s="17"/>
      <c r="D1046717" s="17"/>
      <c r="E1046717" s="18"/>
      <c r="F1046717" s="18"/>
    </row>
    <row r="1046718" s="2" customFormat="1" ht="13.5" spans="1:6">
      <c r="A1046718" s="16"/>
      <c r="B1046718" s="17"/>
      <c r="C1046718" s="17"/>
      <c r="D1046718" s="17"/>
      <c r="E1046718" s="18"/>
      <c r="F1046718" s="18"/>
    </row>
    <row r="1046719" s="2" customFormat="1" ht="13.5" spans="1:6">
      <c r="A1046719" s="16"/>
      <c r="B1046719" s="17"/>
      <c r="C1046719" s="17"/>
      <c r="D1046719" s="17"/>
      <c r="E1046719" s="18"/>
      <c r="F1046719" s="18"/>
    </row>
    <row r="1046720" s="2" customFormat="1" ht="13.5" spans="1:6">
      <c r="A1046720" s="16"/>
      <c r="B1046720" s="17"/>
      <c r="C1046720" s="17"/>
      <c r="D1046720" s="17"/>
      <c r="E1046720" s="18"/>
      <c r="F1046720" s="18"/>
    </row>
    <row r="1046721" s="2" customFormat="1" ht="13.5" spans="1:6">
      <c r="A1046721" s="16"/>
      <c r="B1046721" s="17"/>
      <c r="C1046721" s="17"/>
      <c r="D1046721" s="17"/>
      <c r="E1046721" s="18"/>
      <c r="F1046721" s="18"/>
    </row>
    <row r="1046722" s="2" customFormat="1" ht="13.5" spans="1:6">
      <c r="A1046722" s="16"/>
      <c r="B1046722" s="17"/>
      <c r="C1046722" s="17"/>
      <c r="D1046722" s="17"/>
      <c r="E1046722" s="18"/>
      <c r="F1046722" s="18"/>
    </row>
    <row r="1046723" s="2" customFormat="1" ht="13.5" spans="1:6">
      <c r="A1046723" s="16"/>
      <c r="B1046723" s="17"/>
      <c r="C1046723" s="17"/>
      <c r="D1046723" s="17"/>
      <c r="E1046723" s="18"/>
      <c r="F1046723" s="18"/>
    </row>
    <row r="1046724" s="2" customFormat="1" ht="13.5" spans="1:6">
      <c r="A1046724" s="16"/>
      <c r="B1046724" s="17"/>
      <c r="C1046724" s="17"/>
      <c r="D1046724" s="17"/>
      <c r="E1046724" s="18"/>
      <c r="F1046724" s="18"/>
    </row>
    <row r="1046725" s="2" customFormat="1" ht="13.5" spans="1:6">
      <c r="A1046725" s="16"/>
      <c r="B1046725" s="17"/>
      <c r="C1046725" s="17"/>
      <c r="D1046725" s="17"/>
      <c r="E1046725" s="18"/>
      <c r="F1046725" s="18"/>
    </row>
    <row r="1046726" s="2" customFormat="1" ht="13.5" spans="1:6">
      <c r="A1046726" s="16"/>
      <c r="B1046726" s="17"/>
      <c r="C1046726" s="17"/>
      <c r="D1046726" s="17"/>
      <c r="E1046726" s="18"/>
      <c r="F1046726" s="18"/>
    </row>
    <row r="1046727" s="2" customFormat="1" ht="13.5" spans="1:6">
      <c r="A1046727" s="16"/>
      <c r="B1046727" s="17"/>
      <c r="C1046727" s="17"/>
      <c r="D1046727" s="17"/>
      <c r="E1046727" s="18"/>
      <c r="F1046727" s="18"/>
    </row>
    <row r="1046728" s="2" customFormat="1" ht="13.5" spans="1:6">
      <c r="A1046728" s="16"/>
      <c r="B1046728" s="17"/>
      <c r="C1046728" s="17"/>
      <c r="D1046728" s="17"/>
      <c r="E1046728" s="18"/>
      <c r="F1046728" s="18"/>
    </row>
    <row r="1046729" s="2" customFormat="1" ht="13.5" spans="1:6">
      <c r="A1046729" s="16"/>
      <c r="B1046729" s="17"/>
      <c r="C1046729" s="17"/>
      <c r="D1046729" s="17"/>
      <c r="E1046729" s="18"/>
      <c r="F1046729" s="18"/>
    </row>
    <row r="1046730" s="2" customFormat="1" ht="13.5" spans="1:6">
      <c r="A1046730" s="16"/>
      <c r="B1046730" s="17"/>
      <c r="C1046730" s="17"/>
      <c r="D1046730" s="17"/>
      <c r="E1046730" s="18"/>
      <c r="F1046730" s="18"/>
    </row>
    <row r="1046731" s="2" customFormat="1" ht="13.5" spans="1:6">
      <c r="A1046731" s="16"/>
      <c r="B1046731" s="17"/>
      <c r="C1046731" s="17"/>
      <c r="D1046731" s="17"/>
      <c r="E1046731" s="18"/>
      <c r="F1046731" s="18"/>
    </row>
    <row r="1046732" s="2" customFormat="1" ht="13.5" spans="1:6">
      <c r="A1046732" s="16"/>
      <c r="B1046732" s="17"/>
      <c r="C1046732" s="17"/>
      <c r="D1046732" s="17"/>
      <c r="E1046732" s="18"/>
      <c r="F1046732" s="18"/>
    </row>
    <row r="1046733" s="2" customFormat="1" ht="13.5" spans="1:6">
      <c r="A1046733" s="16"/>
      <c r="B1046733" s="17"/>
      <c r="C1046733" s="17"/>
      <c r="D1046733" s="17"/>
      <c r="E1046733" s="18"/>
      <c r="F1046733" s="18"/>
    </row>
    <row r="1046734" s="2" customFormat="1" ht="13.5" spans="1:6">
      <c r="A1046734" s="16"/>
      <c r="B1046734" s="17"/>
      <c r="C1046734" s="17"/>
      <c r="D1046734" s="17"/>
      <c r="E1046734" s="18"/>
      <c r="F1046734" s="18"/>
    </row>
    <row r="1046735" s="2" customFormat="1" ht="13.5" spans="1:6">
      <c r="A1046735" s="16"/>
      <c r="B1046735" s="17"/>
      <c r="C1046735" s="17"/>
      <c r="D1046735" s="17"/>
      <c r="E1046735" s="18"/>
      <c r="F1046735" s="18"/>
    </row>
    <row r="1046736" s="2" customFormat="1" ht="13.5" spans="1:6">
      <c r="A1046736" s="16"/>
      <c r="B1046736" s="17"/>
      <c r="C1046736" s="17"/>
      <c r="D1046736" s="17"/>
      <c r="E1046736" s="18"/>
      <c r="F1046736" s="18"/>
    </row>
    <row r="1046737" s="2" customFormat="1" ht="13.5" spans="1:6">
      <c r="A1046737" s="16"/>
      <c r="B1046737" s="17"/>
      <c r="C1046737" s="17"/>
      <c r="D1046737" s="17"/>
      <c r="E1046737" s="18"/>
      <c r="F1046737" s="18"/>
    </row>
    <row r="1046738" s="2" customFormat="1" ht="13.5" spans="1:6">
      <c r="A1046738" s="16"/>
      <c r="B1046738" s="17"/>
      <c r="C1046738" s="17"/>
      <c r="D1046738" s="17"/>
      <c r="E1046738" s="18"/>
      <c r="F1046738" s="18"/>
    </row>
    <row r="1046739" s="2" customFormat="1" ht="13.5" spans="1:6">
      <c r="A1046739" s="16"/>
      <c r="B1046739" s="17"/>
      <c r="C1046739" s="17"/>
      <c r="D1046739" s="17"/>
      <c r="E1046739" s="18"/>
      <c r="F1046739" s="18"/>
    </row>
    <row r="1046740" s="2" customFormat="1" ht="13.5" spans="1:6">
      <c r="A1046740" s="16"/>
      <c r="B1046740" s="17"/>
      <c r="C1046740" s="17"/>
      <c r="D1046740" s="17"/>
      <c r="E1046740" s="18"/>
      <c r="F1046740" s="18"/>
    </row>
    <row r="1046741" s="2" customFormat="1" ht="13.5" spans="1:6">
      <c r="A1046741" s="16"/>
      <c r="B1046741" s="17"/>
      <c r="C1046741" s="17"/>
      <c r="D1046741" s="17"/>
      <c r="E1046741" s="18"/>
      <c r="F1046741" s="18"/>
    </row>
    <row r="1046742" s="2" customFormat="1" ht="13.5" spans="1:6">
      <c r="A1046742" s="16"/>
      <c r="B1046742" s="17"/>
      <c r="C1046742" s="17"/>
      <c r="D1046742" s="17"/>
      <c r="E1046742" s="18"/>
      <c r="F1046742" s="18"/>
    </row>
    <row r="1046743" s="2" customFormat="1" ht="13.5" spans="1:6">
      <c r="A1046743" s="16"/>
      <c r="B1046743" s="17"/>
      <c r="C1046743" s="17"/>
      <c r="D1046743" s="17"/>
      <c r="E1046743" s="18"/>
      <c r="F1046743" s="18"/>
    </row>
    <row r="1046744" s="2" customFormat="1" ht="13.5" spans="1:6">
      <c r="A1046744" s="16"/>
      <c r="B1046744" s="17"/>
      <c r="C1046744" s="17"/>
      <c r="D1046744" s="17"/>
      <c r="E1046744" s="18"/>
      <c r="F1046744" s="18"/>
    </row>
    <row r="1046745" s="2" customFormat="1" ht="13.5" spans="1:6">
      <c r="A1046745" s="16"/>
      <c r="B1046745" s="17"/>
      <c r="C1046745" s="17"/>
      <c r="D1046745" s="17"/>
      <c r="E1046745" s="18"/>
      <c r="F1046745" s="18"/>
    </row>
    <row r="1046746" s="2" customFormat="1" ht="13.5" spans="1:6">
      <c r="A1046746" s="16"/>
      <c r="B1046746" s="17"/>
      <c r="C1046746" s="17"/>
      <c r="D1046746" s="17"/>
      <c r="E1046746" s="18"/>
      <c r="F1046746" s="18"/>
    </row>
    <row r="1046747" s="2" customFormat="1" ht="13.5" spans="1:6">
      <c r="A1046747" s="16"/>
      <c r="B1046747" s="17"/>
      <c r="C1046747" s="17"/>
      <c r="D1046747" s="17"/>
      <c r="E1046747" s="18"/>
      <c r="F1046747" s="18"/>
    </row>
    <row r="1046748" s="2" customFormat="1" ht="13.5" spans="1:6">
      <c r="A1046748" s="16"/>
      <c r="B1046748" s="17"/>
      <c r="C1046748" s="17"/>
      <c r="D1046748" s="17"/>
      <c r="E1046748" s="18"/>
      <c r="F1046748" s="18"/>
    </row>
    <row r="1046749" s="2" customFormat="1" ht="13.5" spans="1:6">
      <c r="A1046749" s="16"/>
      <c r="B1046749" s="17"/>
      <c r="C1046749" s="17"/>
      <c r="D1046749" s="17"/>
      <c r="E1046749" s="18"/>
      <c r="F1046749" s="18"/>
    </row>
    <row r="1046750" s="2" customFormat="1" ht="13.5" spans="1:6">
      <c r="A1046750" s="16"/>
      <c r="B1046750" s="17"/>
      <c r="C1046750" s="17"/>
      <c r="D1046750" s="17"/>
      <c r="E1046750" s="18"/>
      <c r="F1046750" s="18"/>
    </row>
    <row r="1046751" s="2" customFormat="1" ht="13.5" spans="1:6">
      <c r="A1046751" s="16"/>
      <c r="B1046751" s="17"/>
      <c r="C1046751" s="17"/>
      <c r="D1046751" s="17"/>
      <c r="E1046751" s="18"/>
      <c r="F1046751" s="18"/>
    </row>
    <row r="1046752" s="2" customFormat="1" ht="13.5" spans="1:6">
      <c r="A1046752" s="16"/>
      <c r="B1046752" s="17"/>
      <c r="C1046752" s="17"/>
      <c r="D1046752" s="17"/>
      <c r="E1046752" s="18"/>
      <c r="F1046752" s="18"/>
    </row>
    <row r="1046753" s="2" customFormat="1" ht="13.5" spans="1:6">
      <c r="A1046753" s="16"/>
      <c r="B1046753" s="17"/>
      <c r="C1046753" s="17"/>
      <c r="D1046753" s="17"/>
      <c r="E1046753" s="18"/>
      <c r="F1046753" s="18"/>
    </row>
    <row r="1046754" s="2" customFormat="1" ht="13.5" spans="1:6">
      <c r="A1046754" s="16"/>
      <c r="B1046754" s="17"/>
      <c r="C1046754" s="17"/>
      <c r="D1046754" s="17"/>
      <c r="E1046754" s="18"/>
      <c r="F1046754" s="18"/>
    </row>
    <row r="1046755" s="2" customFormat="1" ht="13.5" spans="1:6">
      <c r="A1046755" s="16"/>
      <c r="B1046755" s="17"/>
      <c r="C1046755" s="17"/>
      <c r="D1046755" s="17"/>
      <c r="E1046755" s="18"/>
      <c r="F1046755" s="18"/>
    </row>
    <row r="1046756" s="2" customFormat="1" ht="13.5" spans="1:6">
      <c r="A1046756" s="16"/>
      <c r="B1046756" s="17"/>
      <c r="C1046756" s="17"/>
      <c r="D1046756" s="17"/>
      <c r="E1046756" s="18"/>
      <c r="F1046756" s="18"/>
    </row>
    <row r="1046757" s="2" customFormat="1" ht="13.5" spans="1:6">
      <c r="A1046757" s="16"/>
      <c r="B1046757" s="17"/>
      <c r="C1046757" s="17"/>
      <c r="D1046757" s="17"/>
      <c r="E1046757" s="18"/>
      <c r="F1046757" s="18"/>
    </row>
    <row r="1046758" s="2" customFormat="1" ht="13.5" spans="1:6">
      <c r="A1046758" s="16"/>
      <c r="B1046758" s="17"/>
      <c r="C1046758" s="17"/>
      <c r="D1046758" s="17"/>
      <c r="E1046758" s="18"/>
      <c r="F1046758" s="18"/>
    </row>
    <row r="1046759" s="2" customFormat="1" ht="13.5" spans="1:6">
      <c r="A1046759" s="16"/>
      <c r="B1046759" s="17"/>
      <c r="C1046759" s="17"/>
      <c r="D1046759" s="17"/>
      <c r="E1046759" s="18"/>
      <c r="F1046759" s="18"/>
    </row>
    <row r="1046760" s="2" customFormat="1" ht="13.5" spans="1:6">
      <c r="A1046760" s="16"/>
      <c r="B1046760" s="17"/>
      <c r="C1046760" s="17"/>
      <c r="D1046760" s="17"/>
      <c r="E1046760" s="18"/>
      <c r="F1046760" s="18"/>
    </row>
    <row r="1046761" s="2" customFormat="1" ht="13.5" spans="1:6">
      <c r="A1046761" s="16"/>
      <c r="B1046761" s="17"/>
      <c r="C1046761" s="17"/>
      <c r="D1046761" s="17"/>
      <c r="E1046761" s="18"/>
      <c r="F1046761" s="18"/>
    </row>
    <row r="1046762" s="2" customFormat="1" ht="13.5" spans="1:6">
      <c r="A1046762" s="16"/>
      <c r="B1046762" s="17"/>
      <c r="C1046762" s="17"/>
      <c r="D1046762" s="17"/>
      <c r="E1046762" s="18"/>
      <c r="F1046762" s="18"/>
    </row>
    <row r="1046763" s="2" customFormat="1" ht="13.5" spans="1:6">
      <c r="A1046763" s="16"/>
      <c r="B1046763" s="17"/>
      <c r="C1046763" s="17"/>
      <c r="D1046763" s="17"/>
      <c r="E1046763" s="18"/>
      <c r="F1046763" s="18"/>
    </row>
    <row r="1046764" s="2" customFormat="1" ht="13.5" spans="1:6">
      <c r="A1046764" s="16"/>
      <c r="B1046764" s="17"/>
      <c r="C1046764" s="17"/>
      <c r="D1046764" s="17"/>
      <c r="E1046764" s="18"/>
      <c r="F1046764" s="18"/>
    </row>
    <row r="1046765" s="2" customFormat="1" ht="13.5" spans="1:6">
      <c r="A1046765" s="16"/>
      <c r="B1046765" s="17"/>
      <c r="C1046765" s="17"/>
      <c r="D1046765" s="17"/>
      <c r="E1046765" s="18"/>
      <c r="F1046765" s="18"/>
    </row>
    <row r="1046766" s="2" customFormat="1" ht="13.5" spans="1:6">
      <c r="A1046766" s="16"/>
      <c r="B1046766" s="17"/>
      <c r="C1046766" s="17"/>
      <c r="D1046766" s="17"/>
      <c r="E1046766" s="18"/>
      <c r="F1046766" s="18"/>
    </row>
    <row r="1046767" s="2" customFormat="1" ht="13.5" spans="1:6">
      <c r="A1046767" s="16"/>
      <c r="B1046767" s="17"/>
      <c r="C1046767" s="17"/>
      <c r="D1046767" s="17"/>
      <c r="E1046767" s="18"/>
      <c r="F1046767" s="18"/>
    </row>
    <row r="1046768" s="2" customFormat="1" ht="13.5" spans="1:6">
      <c r="A1046768" s="16"/>
      <c r="B1046768" s="17"/>
      <c r="C1046768" s="17"/>
      <c r="D1046768" s="17"/>
      <c r="E1046768" s="18"/>
      <c r="F1046768" s="18"/>
    </row>
    <row r="1046769" s="2" customFormat="1" ht="13.5" spans="1:6">
      <c r="A1046769" s="16"/>
      <c r="B1046769" s="17"/>
      <c r="C1046769" s="17"/>
      <c r="D1046769" s="17"/>
      <c r="E1046769" s="18"/>
      <c r="F1046769" s="18"/>
    </row>
    <row r="1046770" s="2" customFormat="1" ht="13.5" spans="1:6">
      <c r="A1046770" s="16"/>
      <c r="B1046770" s="17"/>
      <c r="C1046770" s="17"/>
      <c r="D1046770" s="17"/>
      <c r="E1046770" s="18"/>
      <c r="F1046770" s="18"/>
    </row>
    <row r="1046771" s="2" customFormat="1" ht="13.5" spans="1:6">
      <c r="A1046771" s="16"/>
      <c r="B1046771" s="17"/>
      <c r="C1046771" s="17"/>
      <c r="D1046771" s="17"/>
      <c r="E1046771" s="18"/>
      <c r="F1046771" s="18"/>
    </row>
    <row r="1046772" s="2" customFormat="1" ht="13.5" spans="1:6">
      <c r="A1046772" s="16"/>
      <c r="B1046772" s="17"/>
      <c r="C1046772" s="17"/>
      <c r="D1046772" s="17"/>
      <c r="E1046772" s="18"/>
      <c r="F1046772" s="18"/>
    </row>
    <row r="1046773" s="2" customFormat="1" ht="13.5" spans="1:6">
      <c r="A1046773" s="16"/>
      <c r="B1046773" s="17"/>
      <c r="C1046773" s="17"/>
      <c r="D1046773" s="17"/>
      <c r="E1046773" s="18"/>
      <c r="F1046773" s="18"/>
    </row>
    <row r="1046774" s="2" customFormat="1" ht="13.5" spans="1:6">
      <c r="A1046774" s="16"/>
      <c r="B1046774" s="17"/>
      <c r="C1046774" s="17"/>
      <c r="D1046774" s="17"/>
      <c r="E1046774" s="18"/>
      <c r="F1046774" s="18"/>
    </row>
    <row r="1046775" s="2" customFormat="1" ht="13.5" spans="1:6">
      <c r="A1046775" s="16"/>
      <c r="B1046775" s="17"/>
      <c r="C1046775" s="17"/>
      <c r="D1046775" s="17"/>
      <c r="E1046775" s="18"/>
      <c r="F1046775" s="18"/>
    </row>
    <row r="1046776" s="2" customFormat="1" ht="13.5" spans="1:6">
      <c r="A1046776" s="16"/>
      <c r="B1046776" s="17"/>
      <c r="C1046776" s="17"/>
      <c r="D1046776" s="17"/>
      <c r="E1046776" s="18"/>
      <c r="F1046776" s="18"/>
    </row>
    <row r="1046777" s="2" customFormat="1" ht="13.5" spans="1:6">
      <c r="A1046777" s="16"/>
      <c r="B1046777" s="17"/>
      <c r="C1046777" s="17"/>
      <c r="D1046777" s="17"/>
      <c r="E1046777" s="18"/>
      <c r="F1046777" s="18"/>
    </row>
    <row r="1046778" s="2" customFormat="1" ht="13.5" spans="1:6">
      <c r="A1046778" s="16"/>
      <c r="B1046778" s="17"/>
      <c r="C1046778" s="17"/>
      <c r="D1046778" s="17"/>
      <c r="E1046778" s="18"/>
      <c r="F1046778" s="18"/>
    </row>
    <row r="1046779" s="2" customFormat="1" ht="13.5" spans="1:6">
      <c r="A1046779" s="16"/>
      <c r="B1046779" s="17"/>
      <c r="C1046779" s="17"/>
      <c r="D1046779" s="17"/>
      <c r="E1046779" s="18"/>
      <c r="F1046779" s="18"/>
    </row>
    <row r="1046780" s="2" customFormat="1" ht="13.5" spans="1:6">
      <c r="A1046780" s="16"/>
      <c r="B1046780" s="17"/>
      <c r="C1046780" s="17"/>
      <c r="D1046780" s="17"/>
      <c r="E1046780" s="18"/>
      <c r="F1046780" s="18"/>
    </row>
    <row r="1046781" s="2" customFormat="1" ht="13.5" spans="1:6">
      <c r="A1046781" s="16"/>
      <c r="B1046781" s="17"/>
      <c r="C1046781" s="17"/>
      <c r="D1046781" s="17"/>
      <c r="E1046781" s="18"/>
      <c r="F1046781" s="18"/>
    </row>
    <row r="1046782" s="2" customFormat="1" ht="13.5" spans="1:6">
      <c r="A1046782" s="16"/>
      <c r="B1046782" s="17"/>
      <c r="C1046782" s="17"/>
      <c r="D1046782" s="17"/>
      <c r="E1046782" s="18"/>
      <c r="F1046782" s="18"/>
    </row>
    <row r="1046783" s="2" customFormat="1" ht="13.5" spans="1:6">
      <c r="A1046783" s="16"/>
      <c r="B1046783" s="17"/>
      <c r="C1046783" s="17"/>
      <c r="D1046783" s="17"/>
      <c r="E1046783" s="18"/>
      <c r="F1046783" s="18"/>
    </row>
    <row r="1046784" s="2" customFormat="1" ht="13.5" spans="1:6">
      <c r="A1046784" s="16"/>
      <c r="B1046784" s="17"/>
      <c r="C1046784" s="17"/>
      <c r="D1046784" s="17"/>
      <c r="E1046784" s="18"/>
      <c r="F1046784" s="18"/>
    </row>
    <row r="1046785" s="2" customFormat="1" ht="13.5" spans="1:6">
      <c r="A1046785" s="16"/>
      <c r="B1046785" s="17"/>
      <c r="C1046785" s="17"/>
      <c r="D1046785" s="17"/>
      <c r="E1046785" s="18"/>
      <c r="F1046785" s="18"/>
    </row>
    <row r="1046786" s="2" customFormat="1" ht="13.5" spans="1:6">
      <c r="A1046786" s="16"/>
      <c r="B1046786" s="17"/>
      <c r="C1046786" s="17"/>
      <c r="D1046786" s="17"/>
      <c r="E1046786" s="18"/>
      <c r="F1046786" s="18"/>
    </row>
    <row r="1046787" s="2" customFormat="1" ht="13.5" spans="1:6">
      <c r="A1046787" s="16"/>
      <c r="B1046787" s="17"/>
      <c r="C1046787" s="17"/>
      <c r="D1046787" s="17"/>
      <c r="E1046787" s="18"/>
      <c r="F1046787" s="18"/>
    </row>
    <row r="1046788" s="2" customFormat="1" ht="13.5" spans="1:6">
      <c r="A1046788" s="16"/>
      <c r="B1046788" s="17"/>
      <c r="C1046788" s="17"/>
      <c r="D1046788" s="17"/>
      <c r="E1046788" s="18"/>
      <c r="F1046788" s="18"/>
    </row>
    <row r="1046789" s="2" customFormat="1" ht="13.5" spans="1:6">
      <c r="A1046789" s="16"/>
      <c r="B1046789" s="17"/>
      <c r="C1046789" s="17"/>
      <c r="D1046789" s="17"/>
      <c r="E1046789" s="18"/>
      <c r="F1046789" s="18"/>
    </row>
    <row r="1046790" s="2" customFormat="1" ht="13.5" spans="1:6">
      <c r="A1046790" s="16"/>
      <c r="B1046790" s="17"/>
      <c r="C1046790" s="17"/>
      <c r="D1046790" s="17"/>
      <c r="E1046790" s="18"/>
      <c r="F1046790" s="18"/>
    </row>
    <row r="1046791" s="2" customFormat="1" ht="13.5" spans="1:6">
      <c r="A1046791" s="16"/>
      <c r="B1046791" s="17"/>
      <c r="C1046791" s="17"/>
      <c r="D1046791" s="17"/>
      <c r="E1046791" s="18"/>
      <c r="F1046791" s="18"/>
    </row>
    <row r="1046792" s="2" customFormat="1" ht="13.5" spans="1:6">
      <c r="A1046792" s="16"/>
      <c r="B1046792" s="17"/>
      <c r="C1046792" s="17"/>
      <c r="D1046792" s="17"/>
      <c r="E1046792" s="18"/>
      <c r="F1046792" s="18"/>
    </row>
    <row r="1046793" s="2" customFormat="1" ht="13.5" spans="1:6">
      <c r="A1046793" s="16"/>
      <c r="B1046793" s="17"/>
      <c r="C1046793" s="17"/>
      <c r="D1046793" s="17"/>
      <c r="E1046793" s="18"/>
      <c r="F1046793" s="18"/>
    </row>
    <row r="1046794" s="2" customFormat="1" ht="13.5" spans="1:6">
      <c r="A1046794" s="16"/>
      <c r="B1046794" s="17"/>
      <c r="C1046794" s="17"/>
      <c r="D1046794" s="17"/>
      <c r="E1046794" s="18"/>
      <c r="F1046794" s="18"/>
    </row>
    <row r="1046795" s="2" customFormat="1" ht="13.5" spans="1:6">
      <c r="A1046795" s="16"/>
      <c r="B1046795" s="17"/>
      <c r="C1046795" s="17"/>
      <c r="D1046795" s="17"/>
      <c r="E1046795" s="18"/>
      <c r="F1046795" s="18"/>
    </row>
    <row r="1046796" s="2" customFormat="1" ht="13.5" spans="1:6">
      <c r="A1046796" s="16"/>
      <c r="B1046796" s="17"/>
      <c r="C1046796" s="17"/>
      <c r="D1046796" s="17"/>
      <c r="E1046796" s="18"/>
      <c r="F1046796" s="18"/>
    </row>
    <row r="1046797" s="2" customFormat="1" ht="13.5" spans="1:6">
      <c r="A1046797" s="16"/>
      <c r="B1046797" s="17"/>
      <c r="C1046797" s="17"/>
      <c r="D1046797" s="17"/>
      <c r="E1046797" s="18"/>
      <c r="F1046797" s="18"/>
    </row>
    <row r="1046798" s="2" customFormat="1" ht="13.5" spans="1:6">
      <c r="A1046798" s="16"/>
      <c r="B1046798" s="17"/>
      <c r="C1046798" s="17"/>
      <c r="D1046798" s="17"/>
      <c r="E1046798" s="18"/>
      <c r="F1046798" s="18"/>
    </row>
    <row r="1046799" s="2" customFormat="1" ht="13.5" spans="1:6">
      <c r="A1046799" s="16"/>
      <c r="B1046799" s="17"/>
      <c r="C1046799" s="17"/>
      <c r="D1046799" s="17"/>
      <c r="E1046799" s="18"/>
      <c r="F1046799" s="18"/>
    </row>
    <row r="1046800" s="2" customFormat="1" ht="13.5" spans="1:6">
      <c r="A1046800" s="16"/>
      <c r="B1046800" s="17"/>
      <c r="C1046800" s="17"/>
      <c r="D1046800" s="17"/>
      <c r="E1046800" s="18"/>
      <c r="F1046800" s="18"/>
    </row>
    <row r="1046801" s="2" customFormat="1" ht="13.5" spans="1:6">
      <c r="A1046801" s="16"/>
      <c r="B1046801" s="17"/>
      <c r="C1046801" s="17"/>
      <c r="D1046801" s="17"/>
      <c r="E1046801" s="18"/>
      <c r="F1046801" s="18"/>
    </row>
    <row r="1046802" s="2" customFormat="1" ht="13.5" spans="1:6">
      <c r="A1046802" s="16"/>
      <c r="B1046802" s="17"/>
      <c r="C1046802" s="17"/>
      <c r="D1046802" s="17"/>
      <c r="E1046802" s="18"/>
      <c r="F1046802" s="18"/>
    </row>
    <row r="1046803" s="2" customFormat="1" ht="13.5" spans="1:6">
      <c r="A1046803" s="16"/>
      <c r="B1046803" s="17"/>
      <c r="C1046803" s="17"/>
      <c r="D1046803" s="17"/>
      <c r="E1046803" s="18"/>
      <c r="F1046803" s="18"/>
    </row>
    <row r="1046804" s="2" customFormat="1" ht="13.5" spans="1:6">
      <c r="A1046804" s="16"/>
      <c r="B1046804" s="17"/>
      <c r="C1046804" s="17"/>
      <c r="D1046804" s="17"/>
      <c r="E1046804" s="18"/>
      <c r="F1046804" s="18"/>
    </row>
    <row r="1046805" s="2" customFormat="1" ht="13.5" spans="1:6">
      <c r="A1046805" s="16"/>
      <c r="B1046805" s="17"/>
      <c r="C1046805" s="17"/>
      <c r="D1046805" s="17"/>
      <c r="E1046805" s="18"/>
      <c r="F1046805" s="18"/>
    </row>
    <row r="1046806" s="2" customFormat="1" ht="13.5" spans="1:6">
      <c r="A1046806" s="16"/>
      <c r="B1046806" s="17"/>
      <c r="C1046806" s="17"/>
      <c r="D1046806" s="17"/>
      <c r="E1046806" s="18"/>
      <c r="F1046806" s="18"/>
    </row>
    <row r="1046807" s="2" customFormat="1" ht="13.5" spans="1:6">
      <c r="A1046807" s="16"/>
      <c r="B1046807" s="17"/>
      <c r="C1046807" s="17"/>
      <c r="D1046807" s="17"/>
      <c r="E1046807" s="18"/>
      <c r="F1046807" s="18"/>
    </row>
    <row r="1046808" s="2" customFormat="1" ht="13.5" spans="1:6">
      <c r="A1046808" s="16"/>
      <c r="B1046808" s="17"/>
      <c r="C1046808" s="17"/>
      <c r="D1046808" s="17"/>
      <c r="E1046808" s="18"/>
      <c r="F1046808" s="18"/>
    </row>
    <row r="1046809" s="2" customFormat="1" ht="13.5" spans="1:6">
      <c r="A1046809" s="16"/>
      <c r="B1046809" s="17"/>
      <c r="C1046809" s="17"/>
      <c r="D1046809" s="17"/>
      <c r="E1046809" s="18"/>
      <c r="F1046809" s="18"/>
    </row>
    <row r="1046810" s="2" customFormat="1" ht="13.5" spans="1:6">
      <c r="A1046810" s="16"/>
      <c r="B1046810" s="17"/>
      <c r="C1046810" s="17"/>
      <c r="D1046810" s="17"/>
      <c r="E1046810" s="18"/>
      <c r="F1046810" s="18"/>
    </row>
    <row r="1046811" s="2" customFormat="1" ht="13.5" spans="1:6">
      <c r="A1046811" s="16"/>
      <c r="B1046811" s="17"/>
      <c r="C1046811" s="17"/>
      <c r="D1046811" s="17"/>
      <c r="E1046811" s="18"/>
      <c r="F1046811" s="18"/>
    </row>
    <row r="1046812" s="2" customFormat="1" ht="13.5" spans="1:6">
      <c r="A1046812" s="16"/>
      <c r="B1046812" s="17"/>
      <c r="C1046812" s="17"/>
      <c r="D1046812" s="17"/>
      <c r="E1046812" s="18"/>
      <c r="F1046812" s="18"/>
    </row>
    <row r="1046813" s="2" customFormat="1" ht="13.5" spans="1:6">
      <c r="A1046813" s="16"/>
      <c r="B1046813" s="17"/>
      <c r="C1046813" s="17"/>
      <c r="D1046813" s="17"/>
      <c r="E1046813" s="18"/>
      <c r="F1046813" s="18"/>
    </row>
    <row r="1046814" s="2" customFormat="1" ht="13.5" spans="1:6">
      <c r="A1046814" s="16"/>
      <c r="B1046814" s="17"/>
      <c r="C1046814" s="17"/>
      <c r="D1046814" s="17"/>
      <c r="E1046814" s="18"/>
      <c r="F1046814" s="18"/>
    </row>
    <row r="1046815" s="2" customFormat="1" ht="13.5" spans="1:6">
      <c r="A1046815" s="16"/>
      <c r="B1046815" s="17"/>
      <c r="C1046815" s="17"/>
      <c r="D1046815" s="17"/>
      <c r="E1046815" s="18"/>
      <c r="F1046815" s="18"/>
    </row>
    <row r="1046816" s="2" customFormat="1" ht="13.5" spans="1:6">
      <c r="A1046816" s="16"/>
      <c r="B1046816" s="17"/>
      <c r="C1046816" s="17"/>
      <c r="D1046816" s="17"/>
      <c r="E1046816" s="18"/>
      <c r="F1046816" s="18"/>
    </row>
    <row r="1046817" s="2" customFormat="1" ht="13.5" spans="1:6">
      <c r="A1046817" s="16"/>
      <c r="B1046817" s="17"/>
      <c r="C1046817" s="17"/>
      <c r="D1046817" s="17"/>
      <c r="E1046817" s="18"/>
      <c r="F1046817" s="18"/>
    </row>
    <row r="1046818" s="2" customFormat="1" ht="13.5" spans="1:6">
      <c r="A1046818" s="16"/>
      <c r="B1046818" s="17"/>
      <c r="C1046818" s="17"/>
      <c r="D1046818" s="17"/>
      <c r="E1046818" s="18"/>
      <c r="F1046818" s="18"/>
    </row>
    <row r="1046819" s="2" customFormat="1" ht="13.5" spans="1:6">
      <c r="A1046819" s="16"/>
      <c r="B1046819" s="17"/>
      <c r="C1046819" s="17"/>
      <c r="D1046819" s="17"/>
      <c r="E1046819" s="18"/>
      <c r="F1046819" s="18"/>
    </row>
    <row r="1046820" s="2" customFormat="1" ht="13.5" spans="1:6">
      <c r="A1046820" s="16"/>
      <c r="B1046820" s="17"/>
      <c r="C1046820" s="17"/>
      <c r="D1046820" s="17"/>
      <c r="E1046820" s="18"/>
      <c r="F1046820" s="18"/>
    </row>
    <row r="1046821" s="2" customFormat="1" ht="13.5" spans="1:6">
      <c r="A1046821" s="16"/>
      <c r="B1046821" s="17"/>
      <c r="C1046821" s="17"/>
      <c r="D1046821" s="17"/>
      <c r="E1046821" s="18"/>
      <c r="F1046821" s="18"/>
    </row>
    <row r="1046822" s="2" customFormat="1" ht="13.5" spans="1:6">
      <c r="A1046822" s="16"/>
      <c r="B1046822" s="17"/>
      <c r="C1046822" s="17"/>
      <c r="D1046822" s="17"/>
      <c r="E1046822" s="18"/>
      <c r="F1046822" s="18"/>
    </row>
    <row r="1046823" s="2" customFormat="1" ht="13.5" spans="1:6">
      <c r="A1046823" s="16"/>
      <c r="B1046823" s="17"/>
      <c r="C1046823" s="17"/>
      <c r="D1046823" s="17"/>
      <c r="E1046823" s="18"/>
      <c r="F1046823" s="18"/>
    </row>
    <row r="1046824" s="2" customFormat="1" ht="13.5" spans="1:6">
      <c r="A1046824" s="16"/>
      <c r="B1046824" s="17"/>
      <c r="C1046824" s="17"/>
      <c r="D1046824" s="17"/>
      <c r="E1046824" s="18"/>
      <c r="F1046824" s="18"/>
    </row>
    <row r="1046825" s="2" customFormat="1" ht="13.5" spans="1:6">
      <c r="A1046825" s="16"/>
      <c r="B1046825" s="17"/>
      <c r="C1046825" s="17"/>
      <c r="D1046825" s="17"/>
      <c r="E1046825" s="18"/>
      <c r="F1046825" s="18"/>
    </row>
    <row r="1046826" s="2" customFormat="1" ht="13.5" spans="1:6">
      <c r="A1046826" s="16"/>
      <c r="B1046826" s="17"/>
      <c r="C1046826" s="17"/>
      <c r="D1046826" s="17"/>
      <c r="E1046826" s="18"/>
      <c r="F1046826" s="18"/>
    </row>
    <row r="1046827" s="2" customFormat="1" ht="13.5" spans="1:6">
      <c r="A1046827" s="16"/>
      <c r="B1046827" s="17"/>
      <c r="C1046827" s="17"/>
      <c r="D1046827" s="17"/>
      <c r="E1046827" s="18"/>
      <c r="F1046827" s="18"/>
    </row>
    <row r="1046828" s="2" customFormat="1" ht="13.5" spans="1:6">
      <c r="A1046828" s="16"/>
      <c r="B1046828" s="17"/>
      <c r="C1046828" s="17"/>
      <c r="D1046828" s="17"/>
      <c r="E1046828" s="18"/>
      <c r="F1046828" s="18"/>
    </row>
    <row r="1046829" s="2" customFormat="1" ht="13.5" spans="1:6">
      <c r="A1046829" s="16"/>
      <c r="B1046829" s="17"/>
      <c r="C1046829" s="17"/>
      <c r="D1046829" s="17"/>
      <c r="E1046829" s="18"/>
      <c r="F1046829" s="18"/>
    </row>
    <row r="1046830" s="2" customFormat="1" ht="13.5" spans="1:6">
      <c r="A1046830" s="16"/>
      <c r="B1046830" s="17"/>
      <c r="C1046830" s="17"/>
      <c r="D1046830" s="17"/>
      <c r="E1046830" s="18"/>
      <c r="F1046830" s="18"/>
    </row>
    <row r="1046831" s="2" customFormat="1" ht="13.5" spans="1:6">
      <c r="A1046831" s="16"/>
      <c r="B1046831" s="17"/>
      <c r="C1046831" s="17"/>
      <c r="D1046831" s="17"/>
      <c r="E1046831" s="18"/>
      <c r="F1046831" s="18"/>
    </row>
    <row r="1046832" s="2" customFormat="1" ht="13.5" spans="1:6">
      <c r="A1046832" s="16"/>
      <c r="B1046832" s="17"/>
      <c r="C1046832" s="17"/>
      <c r="D1046832" s="17"/>
      <c r="E1046832" s="18"/>
      <c r="F1046832" s="18"/>
    </row>
    <row r="1046833" s="2" customFormat="1" ht="13.5" spans="1:6">
      <c r="A1046833" s="16"/>
      <c r="B1046833" s="17"/>
      <c r="C1046833" s="17"/>
      <c r="D1046833" s="17"/>
      <c r="E1046833" s="18"/>
      <c r="F1046833" s="18"/>
    </row>
    <row r="1046834" s="2" customFormat="1" ht="13.5" spans="1:6">
      <c r="A1046834" s="16"/>
      <c r="B1046834" s="17"/>
      <c r="C1046834" s="17"/>
      <c r="D1046834" s="17"/>
      <c r="E1046834" s="18"/>
      <c r="F1046834" s="18"/>
    </row>
    <row r="1046835" s="2" customFormat="1" ht="13.5" spans="1:6">
      <c r="A1046835" s="16"/>
      <c r="B1046835" s="17"/>
      <c r="C1046835" s="17"/>
      <c r="D1046835" s="17"/>
      <c r="E1046835" s="18"/>
      <c r="F1046835" s="18"/>
    </row>
    <row r="1046836" s="2" customFormat="1" ht="13.5" spans="1:6">
      <c r="A1046836" s="16"/>
      <c r="B1046836" s="17"/>
      <c r="C1046836" s="17"/>
      <c r="D1046836" s="17"/>
      <c r="E1046836" s="18"/>
      <c r="F1046836" s="18"/>
    </row>
    <row r="1046837" s="2" customFormat="1" ht="13.5" spans="1:6">
      <c r="A1046837" s="16"/>
      <c r="B1046837" s="17"/>
      <c r="C1046837" s="17"/>
      <c r="D1046837" s="17"/>
      <c r="E1046837" s="18"/>
      <c r="F1046837" s="18"/>
    </row>
    <row r="1046838" s="2" customFormat="1" ht="13.5" spans="1:6">
      <c r="A1046838" s="16"/>
      <c r="B1046838" s="17"/>
      <c r="C1046838" s="17"/>
      <c r="D1046838" s="17"/>
      <c r="E1046838" s="18"/>
      <c r="F1046838" s="18"/>
    </row>
    <row r="1046839" s="2" customFormat="1" ht="13.5" spans="1:6">
      <c r="A1046839" s="16"/>
      <c r="B1046839" s="17"/>
      <c r="C1046839" s="17"/>
      <c r="D1046839" s="17"/>
      <c r="E1046839" s="18"/>
      <c r="F1046839" s="18"/>
    </row>
    <row r="1046840" s="2" customFormat="1" ht="13.5" spans="1:6">
      <c r="A1046840" s="16"/>
      <c r="B1046840" s="17"/>
      <c r="C1046840" s="17"/>
      <c r="D1046840" s="17"/>
      <c r="E1046840" s="18"/>
      <c r="F1046840" s="18"/>
    </row>
    <row r="1046841" s="2" customFormat="1" ht="13.5" spans="1:6">
      <c r="A1046841" s="16"/>
      <c r="B1046841" s="17"/>
      <c r="C1046841" s="17"/>
      <c r="D1046841" s="17"/>
      <c r="E1046841" s="18"/>
      <c r="F1046841" s="18"/>
    </row>
    <row r="1046842" s="2" customFormat="1" ht="13.5" spans="1:6">
      <c r="A1046842" s="16"/>
      <c r="B1046842" s="17"/>
      <c r="C1046842" s="17"/>
      <c r="D1046842" s="17"/>
      <c r="E1046842" s="18"/>
      <c r="F1046842" s="18"/>
    </row>
    <row r="1046843" s="2" customFormat="1" ht="13.5" spans="1:6">
      <c r="A1046843" s="16"/>
      <c r="B1046843" s="17"/>
      <c r="C1046843" s="17"/>
      <c r="D1046843" s="17"/>
      <c r="E1046843" s="18"/>
      <c r="F1046843" s="18"/>
    </row>
    <row r="1046844" s="2" customFormat="1" ht="13.5" spans="1:6">
      <c r="A1046844" s="16"/>
      <c r="B1046844" s="17"/>
      <c r="C1046844" s="17"/>
      <c r="D1046844" s="17"/>
      <c r="E1046844" s="18"/>
      <c r="F1046844" s="18"/>
    </row>
    <row r="1046845" s="2" customFormat="1" ht="13.5" spans="1:6">
      <c r="A1046845" s="16"/>
      <c r="B1046845" s="17"/>
      <c r="C1046845" s="17"/>
      <c r="D1046845" s="17"/>
      <c r="E1046845" s="18"/>
      <c r="F1046845" s="18"/>
    </row>
    <row r="1046846" s="2" customFormat="1" ht="13.5" spans="1:6">
      <c r="A1046846" s="16"/>
      <c r="B1046846" s="17"/>
      <c r="C1046846" s="17"/>
      <c r="D1046846" s="17"/>
      <c r="E1046846" s="18"/>
      <c r="F1046846" s="18"/>
    </row>
    <row r="1046847" s="2" customFormat="1" ht="13.5" spans="1:6">
      <c r="A1046847" s="16"/>
      <c r="B1046847" s="17"/>
      <c r="C1046847" s="17"/>
      <c r="D1046847" s="17"/>
      <c r="E1046847" s="18"/>
      <c r="F1046847" s="18"/>
    </row>
    <row r="1046848" s="2" customFormat="1" ht="13.5" spans="1:6">
      <c r="A1046848" s="16"/>
      <c r="B1046848" s="17"/>
      <c r="C1046848" s="17"/>
      <c r="D1046848" s="17"/>
      <c r="E1046848" s="18"/>
      <c r="F1046848" s="18"/>
    </row>
    <row r="1046849" s="2" customFormat="1" ht="13.5" spans="1:6">
      <c r="A1046849" s="16"/>
      <c r="B1046849" s="17"/>
      <c r="C1046849" s="17"/>
      <c r="D1046849" s="17"/>
      <c r="E1046849" s="18"/>
      <c r="F1046849" s="18"/>
    </row>
    <row r="1046850" s="2" customFormat="1" ht="13.5" spans="1:6">
      <c r="A1046850" s="16"/>
      <c r="B1046850" s="17"/>
      <c r="C1046850" s="17"/>
      <c r="D1046850" s="17"/>
      <c r="E1046850" s="18"/>
      <c r="F1046850" s="18"/>
    </row>
    <row r="1046851" s="2" customFormat="1" ht="13.5" spans="1:6">
      <c r="A1046851" s="16"/>
      <c r="B1046851" s="17"/>
      <c r="C1046851" s="17"/>
      <c r="D1046851" s="17"/>
      <c r="E1046851" s="18"/>
      <c r="F1046851" s="18"/>
    </row>
    <row r="1046852" s="2" customFormat="1" ht="13.5" spans="1:6">
      <c r="A1046852" s="16"/>
      <c r="B1046852" s="17"/>
      <c r="C1046852" s="17"/>
      <c r="D1046852" s="17"/>
      <c r="E1046852" s="18"/>
      <c r="F1046852" s="18"/>
    </row>
    <row r="1046853" s="2" customFormat="1" ht="13.5" spans="1:6">
      <c r="A1046853" s="16"/>
      <c r="B1046853" s="17"/>
      <c r="C1046853" s="17"/>
      <c r="D1046853" s="17"/>
      <c r="E1046853" s="18"/>
      <c r="F1046853" s="18"/>
    </row>
    <row r="1046854" s="2" customFormat="1" ht="13.5" spans="1:6">
      <c r="A1046854" s="16"/>
      <c r="B1046854" s="17"/>
      <c r="C1046854" s="17"/>
      <c r="D1046854" s="17"/>
      <c r="E1046854" s="18"/>
      <c r="F1046854" s="18"/>
    </row>
    <row r="1046855" s="2" customFormat="1" ht="13.5" spans="1:6">
      <c r="A1046855" s="16"/>
      <c r="B1046855" s="17"/>
      <c r="C1046855" s="17"/>
      <c r="D1046855" s="17"/>
      <c r="E1046855" s="18"/>
      <c r="F1046855" s="18"/>
    </row>
    <row r="1046856" s="2" customFormat="1" ht="13.5" spans="1:6">
      <c r="A1046856" s="16"/>
      <c r="B1046856" s="17"/>
      <c r="C1046856" s="17"/>
      <c r="D1046856" s="17"/>
      <c r="E1046856" s="18"/>
      <c r="F1046856" s="18"/>
    </row>
    <row r="1046857" s="2" customFormat="1" ht="13.5" spans="1:6">
      <c r="A1046857" s="16"/>
      <c r="B1046857" s="17"/>
      <c r="C1046857" s="17"/>
      <c r="D1046857" s="17"/>
      <c r="E1046857" s="18"/>
      <c r="F1046857" s="18"/>
    </row>
    <row r="1046858" s="2" customFormat="1" ht="13.5" spans="1:6">
      <c r="A1046858" s="16"/>
      <c r="B1046858" s="17"/>
      <c r="C1046858" s="17"/>
      <c r="D1046858" s="17"/>
      <c r="E1046858" s="18"/>
      <c r="F1046858" s="18"/>
    </row>
    <row r="1046859" s="2" customFormat="1" ht="13.5" spans="1:6">
      <c r="A1046859" s="16"/>
      <c r="B1046859" s="17"/>
      <c r="C1046859" s="17"/>
      <c r="D1046859" s="17"/>
      <c r="E1046859" s="18"/>
      <c r="F1046859" s="18"/>
    </row>
    <row r="1046860" s="2" customFormat="1" ht="13.5" spans="1:6">
      <c r="A1046860" s="16"/>
      <c r="B1046860" s="17"/>
      <c r="C1046860" s="17"/>
      <c r="D1046860" s="17"/>
      <c r="E1046860" s="18"/>
      <c r="F1046860" s="18"/>
    </row>
    <row r="1046861" s="2" customFormat="1" ht="13.5" spans="1:6">
      <c r="A1046861" s="16"/>
      <c r="B1046861" s="17"/>
      <c r="C1046861" s="17"/>
      <c r="D1046861" s="17"/>
      <c r="E1046861" s="18"/>
      <c r="F1046861" s="18"/>
    </row>
    <row r="1046862" s="2" customFormat="1" ht="13.5" spans="1:6">
      <c r="A1046862" s="16"/>
      <c r="B1046862" s="17"/>
      <c r="C1046862" s="17"/>
      <c r="D1046862" s="17"/>
      <c r="E1046862" s="18"/>
      <c r="F1046862" s="18"/>
    </row>
    <row r="1046863" s="2" customFormat="1" ht="13.5" spans="1:6">
      <c r="A1046863" s="16"/>
      <c r="B1046863" s="17"/>
      <c r="C1046863" s="17"/>
      <c r="D1046863" s="17"/>
      <c r="E1046863" s="18"/>
      <c r="F1046863" s="18"/>
    </row>
    <row r="1046864" s="2" customFormat="1" ht="13.5" spans="1:6">
      <c r="A1046864" s="16"/>
      <c r="B1046864" s="17"/>
      <c r="C1046864" s="17"/>
      <c r="D1046864" s="17"/>
      <c r="E1046864" s="18"/>
      <c r="F1046864" s="18"/>
    </row>
    <row r="1046865" s="2" customFormat="1" ht="13.5" spans="1:6">
      <c r="A1046865" s="16"/>
      <c r="B1046865" s="17"/>
      <c r="C1046865" s="17"/>
      <c r="D1046865" s="17"/>
      <c r="E1046865" s="18"/>
      <c r="F1046865" s="18"/>
    </row>
    <row r="1046866" s="2" customFormat="1" ht="13.5" spans="1:6">
      <c r="A1046866" s="16"/>
      <c r="B1046866" s="17"/>
      <c r="C1046866" s="17"/>
      <c r="D1046866" s="17"/>
      <c r="E1046866" s="18"/>
      <c r="F1046866" s="18"/>
    </row>
    <row r="1046867" s="2" customFormat="1" ht="13.5" spans="1:6">
      <c r="A1046867" s="16"/>
      <c r="B1046867" s="17"/>
      <c r="C1046867" s="17"/>
      <c r="D1046867" s="17"/>
      <c r="E1046867" s="18"/>
      <c r="F1046867" s="18"/>
    </row>
    <row r="1046868" s="2" customFormat="1" ht="13.5" spans="1:6">
      <c r="A1046868" s="16"/>
      <c r="B1046868" s="17"/>
      <c r="C1046868" s="17"/>
      <c r="D1046868" s="17"/>
      <c r="E1046868" s="18"/>
      <c r="F1046868" s="18"/>
    </row>
    <row r="1046869" s="2" customFormat="1" ht="13.5" spans="1:6">
      <c r="A1046869" s="16"/>
      <c r="B1046869" s="17"/>
      <c r="C1046869" s="17"/>
      <c r="D1046869" s="17"/>
      <c r="E1046869" s="18"/>
      <c r="F1046869" s="18"/>
    </row>
    <row r="1046870" s="2" customFormat="1" ht="13.5" spans="1:6">
      <c r="A1046870" s="16"/>
      <c r="B1046870" s="17"/>
      <c r="C1046870" s="17"/>
      <c r="D1046870" s="17"/>
      <c r="E1046870" s="18"/>
      <c r="F1046870" s="18"/>
    </row>
    <row r="1046871" s="2" customFormat="1" ht="13.5" spans="1:6">
      <c r="A1046871" s="16"/>
      <c r="B1046871" s="17"/>
      <c r="C1046871" s="17"/>
      <c r="D1046871" s="17"/>
      <c r="E1046871" s="18"/>
      <c r="F1046871" s="18"/>
    </row>
    <row r="1046872" s="2" customFormat="1" ht="13.5" spans="1:6">
      <c r="A1046872" s="16"/>
      <c r="B1046872" s="17"/>
      <c r="C1046872" s="17"/>
      <c r="D1046872" s="17"/>
      <c r="E1046872" s="18"/>
      <c r="F1046872" s="18"/>
    </row>
    <row r="1046873" s="2" customFormat="1" ht="13.5" spans="1:6">
      <c r="A1046873" s="16"/>
      <c r="B1046873" s="17"/>
      <c r="C1046873" s="17"/>
      <c r="D1046873" s="17"/>
      <c r="E1046873" s="18"/>
      <c r="F1046873" s="18"/>
    </row>
    <row r="1046874" s="2" customFormat="1" ht="13.5" spans="1:6">
      <c r="A1046874" s="16"/>
      <c r="B1046874" s="17"/>
      <c r="C1046874" s="17"/>
      <c r="D1046874" s="17"/>
      <c r="E1046874" s="18"/>
      <c r="F1046874" s="18"/>
    </row>
    <row r="1046875" s="2" customFormat="1" ht="13.5" spans="1:6">
      <c r="A1046875" s="16"/>
      <c r="B1046875" s="17"/>
      <c r="C1046875" s="17"/>
      <c r="D1046875" s="17"/>
      <c r="E1046875" s="18"/>
      <c r="F1046875" s="18"/>
    </row>
    <row r="1046876" s="2" customFormat="1" ht="13.5" spans="1:6">
      <c r="A1046876" s="16"/>
      <c r="B1046876" s="17"/>
      <c r="C1046876" s="17"/>
      <c r="D1046876" s="17"/>
      <c r="E1046876" s="18"/>
      <c r="F1046876" s="18"/>
    </row>
    <row r="1046877" s="2" customFormat="1" ht="13.5" spans="1:6">
      <c r="A1046877" s="16"/>
      <c r="B1046877" s="17"/>
      <c r="C1046877" s="17"/>
      <c r="D1046877" s="17"/>
      <c r="E1046877" s="18"/>
      <c r="F1046877" s="18"/>
    </row>
    <row r="1046878" s="2" customFormat="1" ht="13.5" spans="1:6">
      <c r="A1046878" s="16"/>
      <c r="B1046878" s="17"/>
      <c r="C1046878" s="17"/>
      <c r="D1046878" s="17"/>
      <c r="E1046878" s="18"/>
      <c r="F1046878" s="18"/>
    </row>
    <row r="1046879" s="2" customFormat="1" ht="13.5" spans="1:6">
      <c r="A1046879" s="16"/>
      <c r="B1046879" s="17"/>
      <c r="C1046879" s="17"/>
      <c r="D1046879" s="17"/>
      <c r="E1046879" s="18"/>
      <c r="F1046879" s="18"/>
    </row>
    <row r="1046880" s="2" customFormat="1" ht="13.5" spans="1:6">
      <c r="A1046880" s="16"/>
      <c r="B1046880" s="17"/>
      <c r="C1046880" s="17"/>
      <c r="D1046880" s="17"/>
      <c r="E1046880" s="18"/>
      <c r="F1046880" s="18"/>
    </row>
    <row r="1046881" s="2" customFormat="1" ht="13.5" spans="1:6">
      <c r="A1046881" s="16"/>
      <c r="B1046881" s="17"/>
      <c r="C1046881" s="17"/>
      <c r="D1046881" s="17"/>
      <c r="E1046881" s="18"/>
      <c r="F1046881" s="18"/>
    </row>
    <row r="1046882" s="2" customFormat="1" ht="13.5" spans="1:6">
      <c r="A1046882" s="16"/>
      <c r="B1046882" s="17"/>
      <c r="C1046882" s="17"/>
      <c r="D1046882" s="17"/>
      <c r="E1046882" s="18"/>
      <c r="F1046882" s="18"/>
    </row>
    <row r="1046883" s="2" customFormat="1" ht="13.5" spans="1:6">
      <c r="A1046883" s="16"/>
      <c r="B1046883" s="17"/>
      <c r="C1046883" s="17"/>
      <c r="D1046883" s="17"/>
      <c r="E1046883" s="18"/>
      <c r="F1046883" s="18"/>
    </row>
    <row r="1046884" s="2" customFormat="1" ht="13.5" spans="1:6">
      <c r="A1046884" s="16"/>
      <c r="B1046884" s="17"/>
      <c r="C1046884" s="17"/>
      <c r="D1046884" s="17"/>
      <c r="E1046884" s="18"/>
      <c r="F1046884" s="18"/>
    </row>
    <row r="1046885" s="2" customFormat="1" ht="13.5" spans="1:6">
      <c r="A1046885" s="16"/>
      <c r="B1046885" s="17"/>
      <c r="C1046885" s="17"/>
      <c r="D1046885" s="17"/>
      <c r="E1046885" s="18"/>
      <c r="F1046885" s="18"/>
    </row>
    <row r="1046886" s="2" customFormat="1" ht="13.5" spans="1:6">
      <c r="A1046886" s="16"/>
      <c r="B1046886" s="17"/>
      <c r="C1046886" s="17"/>
      <c r="D1046886" s="17"/>
      <c r="E1046886" s="18"/>
      <c r="F1046886" s="18"/>
    </row>
    <row r="1046887" s="2" customFormat="1" ht="13.5" spans="1:6">
      <c r="A1046887" s="16"/>
      <c r="B1046887" s="17"/>
      <c r="C1046887" s="17"/>
      <c r="D1046887" s="17"/>
      <c r="E1046887" s="18"/>
      <c r="F1046887" s="18"/>
    </row>
    <row r="1046888" s="2" customFormat="1" ht="13.5" spans="1:6">
      <c r="A1046888" s="16"/>
      <c r="B1046888" s="17"/>
      <c r="C1046888" s="17"/>
      <c r="D1046888" s="17"/>
      <c r="E1046888" s="18"/>
      <c r="F1046888" s="18"/>
    </row>
    <row r="1046889" s="2" customFormat="1" ht="13.5" spans="1:6">
      <c r="A1046889" s="16"/>
      <c r="B1046889" s="17"/>
      <c r="C1046889" s="17"/>
      <c r="D1046889" s="17"/>
      <c r="E1046889" s="18"/>
      <c r="F1046889" s="18"/>
    </row>
    <row r="1046890" s="2" customFormat="1" ht="13.5" spans="1:6">
      <c r="A1046890" s="16"/>
      <c r="B1046890" s="17"/>
      <c r="C1046890" s="17"/>
      <c r="D1046890" s="17"/>
      <c r="E1046890" s="18"/>
      <c r="F1046890" s="18"/>
    </row>
    <row r="1046891" s="2" customFormat="1" ht="13.5" spans="1:6">
      <c r="A1046891" s="16"/>
      <c r="B1046891" s="17"/>
      <c r="C1046891" s="17"/>
      <c r="D1046891" s="17"/>
      <c r="E1046891" s="18"/>
      <c r="F1046891" s="18"/>
    </row>
    <row r="1046892" s="2" customFormat="1" ht="13.5" spans="1:6">
      <c r="A1046892" s="16"/>
      <c r="B1046892" s="17"/>
      <c r="C1046892" s="17"/>
      <c r="D1046892" s="17"/>
      <c r="E1046892" s="18"/>
      <c r="F1046892" s="18"/>
    </row>
    <row r="1046893" s="2" customFormat="1" ht="13.5" spans="1:6">
      <c r="A1046893" s="16"/>
      <c r="B1046893" s="17"/>
      <c r="C1046893" s="17"/>
      <c r="D1046893" s="17"/>
      <c r="E1046893" s="18"/>
      <c r="F1046893" s="18"/>
    </row>
    <row r="1046894" s="2" customFormat="1" ht="13.5" spans="1:6">
      <c r="A1046894" s="16"/>
      <c r="B1046894" s="17"/>
      <c r="C1046894" s="17"/>
      <c r="D1046894" s="17"/>
      <c r="E1046894" s="18"/>
      <c r="F1046894" s="18"/>
    </row>
    <row r="1046895" s="2" customFormat="1" ht="13.5" spans="1:6">
      <c r="A1046895" s="16"/>
      <c r="B1046895" s="17"/>
      <c r="C1046895" s="17"/>
      <c r="D1046895" s="17"/>
      <c r="E1046895" s="18"/>
      <c r="F1046895" s="18"/>
    </row>
    <row r="1046896" s="2" customFormat="1" ht="13.5" spans="1:6">
      <c r="A1046896" s="16"/>
      <c r="B1046896" s="17"/>
      <c r="C1046896" s="17"/>
      <c r="D1046896" s="17"/>
      <c r="E1046896" s="18"/>
      <c r="F1046896" s="18"/>
    </row>
    <row r="1046897" s="2" customFormat="1" ht="13.5" spans="1:6">
      <c r="A1046897" s="16"/>
      <c r="B1046897" s="17"/>
      <c r="C1046897" s="17"/>
      <c r="D1046897" s="17"/>
      <c r="E1046897" s="18"/>
      <c r="F1046897" s="18"/>
    </row>
    <row r="1046898" s="2" customFormat="1" ht="13.5" spans="1:6">
      <c r="A1046898" s="16"/>
      <c r="B1046898" s="17"/>
      <c r="C1046898" s="17"/>
      <c r="D1046898" s="17"/>
      <c r="E1046898" s="18"/>
      <c r="F1046898" s="18"/>
    </row>
    <row r="1046899" s="2" customFormat="1" ht="13.5" spans="1:6">
      <c r="A1046899" s="16"/>
      <c r="B1046899" s="17"/>
      <c r="C1046899" s="17"/>
      <c r="D1046899" s="17"/>
      <c r="E1046899" s="18"/>
      <c r="F1046899" s="18"/>
    </row>
    <row r="1046900" s="2" customFormat="1" ht="13.5" spans="1:6">
      <c r="A1046900" s="16"/>
      <c r="B1046900" s="17"/>
      <c r="C1046900" s="17"/>
      <c r="D1046900" s="17"/>
      <c r="E1046900" s="18"/>
      <c r="F1046900" s="18"/>
    </row>
    <row r="1046901" s="2" customFormat="1" ht="13.5" spans="1:6">
      <c r="A1046901" s="16"/>
      <c r="B1046901" s="17"/>
      <c r="C1046901" s="17"/>
      <c r="D1046901" s="17"/>
      <c r="E1046901" s="18"/>
      <c r="F1046901" s="18"/>
    </row>
    <row r="1046902" s="2" customFormat="1" ht="13.5" spans="1:6">
      <c r="A1046902" s="16"/>
      <c r="B1046902" s="17"/>
      <c r="C1046902" s="17"/>
      <c r="D1046902" s="17"/>
      <c r="E1046902" s="18"/>
      <c r="F1046902" s="18"/>
    </row>
    <row r="1046903" s="2" customFormat="1" ht="13.5" spans="1:6">
      <c r="A1046903" s="16"/>
      <c r="B1046903" s="17"/>
      <c r="C1046903" s="17"/>
      <c r="D1046903" s="17"/>
      <c r="E1046903" s="18"/>
      <c r="F1046903" s="18"/>
    </row>
    <row r="1046904" s="2" customFormat="1" ht="13.5" spans="1:6">
      <c r="A1046904" s="16"/>
      <c r="B1046904" s="17"/>
      <c r="C1046904" s="17"/>
      <c r="D1046904" s="17"/>
      <c r="E1046904" s="18"/>
      <c r="F1046904" s="18"/>
    </row>
    <row r="1046905" s="2" customFormat="1" ht="13.5" spans="1:6">
      <c r="A1046905" s="16"/>
      <c r="B1046905" s="17"/>
      <c r="C1046905" s="17"/>
      <c r="D1046905" s="17"/>
      <c r="E1046905" s="18"/>
      <c r="F1046905" s="18"/>
    </row>
    <row r="1046906" s="2" customFormat="1" ht="13.5" spans="1:6">
      <c r="A1046906" s="16"/>
      <c r="B1046906" s="17"/>
      <c r="C1046906" s="17"/>
      <c r="D1046906" s="17"/>
      <c r="E1046906" s="18"/>
      <c r="F1046906" s="18"/>
    </row>
    <row r="1046907" s="2" customFormat="1" ht="13.5" spans="1:6">
      <c r="A1046907" s="16"/>
      <c r="B1046907" s="17"/>
      <c r="C1046907" s="17"/>
      <c r="D1046907" s="17"/>
      <c r="E1046907" s="18"/>
      <c r="F1046907" s="18"/>
    </row>
    <row r="1046908" s="2" customFormat="1" ht="13.5" spans="1:6">
      <c r="A1046908" s="16"/>
      <c r="B1046908" s="17"/>
      <c r="C1046908" s="17"/>
      <c r="D1046908" s="17"/>
      <c r="E1046908" s="18"/>
      <c r="F1046908" s="18"/>
    </row>
    <row r="1046909" s="2" customFormat="1" ht="13.5" spans="1:6">
      <c r="A1046909" s="16"/>
      <c r="B1046909" s="17"/>
      <c r="C1046909" s="17"/>
      <c r="D1046909" s="17"/>
      <c r="E1046909" s="18"/>
      <c r="F1046909" s="18"/>
    </row>
    <row r="1046910" s="2" customFormat="1" ht="13.5" spans="1:6">
      <c r="A1046910" s="16"/>
      <c r="B1046910" s="17"/>
      <c r="C1046910" s="17"/>
      <c r="D1046910" s="17"/>
      <c r="E1046910" s="18"/>
      <c r="F1046910" s="18"/>
    </row>
    <row r="1046911" s="2" customFormat="1" ht="13.5" spans="1:6">
      <c r="A1046911" s="16"/>
      <c r="B1046911" s="17"/>
      <c r="C1046911" s="17"/>
      <c r="D1046911" s="17"/>
      <c r="E1046911" s="18"/>
      <c r="F1046911" s="18"/>
    </row>
    <row r="1046912" s="2" customFormat="1" ht="13.5" spans="1:6">
      <c r="A1046912" s="16"/>
      <c r="B1046912" s="17"/>
      <c r="C1046912" s="17"/>
      <c r="D1046912" s="17"/>
      <c r="E1046912" s="18"/>
      <c r="F1046912" s="18"/>
    </row>
    <row r="1046913" s="2" customFormat="1" ht="13.5" spans="1:6">
      <c r="A1046913" s="16"/>
      <c r="B1046913" s="17"/>
      <c r="C1046913" s="17"/>
      <c r="D1046913" s="17"/>
      <c r="E1046913" s="18"/>
      <c r="F1046913" s="18"/>
    </row>
    <row r="1046914" s="2" customFormat="1" ht="13.5" spans="1:6">
      <c r="A1046914" s="16"/>
      <c r="B1046914" s="17"/>
      <c r="C1046914" s="17"/>
      <c r="D1046914" s="17"/>
      <c r="E1046914" s="18"/>
      <c r="F1046914" s="18"/>
    </row>
    <row r="1046915" s="2" customFormat="1" ht="13.5" spans="1:6">
      <c r="A1046915" s="16"/>
      <c r="B1046915" s="17"/>
      <c r="C1046915" s="17"/>
      <c r="D1046915" s="17"/>
      <c r="E1046915" s="18"/>
      <c r="F1046915" s="18"/>
    </row>
    <row r="1046916" s="2" customFormat="1" ht="13.5" spans="1:6">
      <c r="A1046916" s="16"/>
      <c r="B1046916" s="17"/>
      <c r="C1046916" s="17"/>
      <c r="D1046916" s="17"/>
      <c r="E1046916" s="18"/>
      <c r="F1046916" s="18"/>
    </row>
    <row r="1046917" s="2" customFormat="1" ht="13.5" spans="1:6">
      <c r="A1046917" s="16"/>
      <c r="B1046917" s="17"/>
      <c r="C1046917" s="17"/>
      <c r="D1046917" s="17"/>
      <c r="E1046917" s="18"/>
      <c r="F1046917" s="18"/>
    </row>
    <row r="1046918" s="2" customFormat="1" ht="13.5" spans="1:6">
      <c r="A1046918" s="16"/>
      <c r="B1046918" s="17"/>
      <c r="C1046918" s="17"/>
      <c r="D1046918" s="17"/>
      <c r="E1046918" s="18"/>
      <c r="F1046918" s="18"/>
    </row>
    <row r="1046919" s="2" customFormat="1" ht="13.5" spans="1:6">
      <c r="A1046919" s="16"/>
      <c r="B1046919" s="17"/>
      <c r="C1046919" s="17"/>
      <c r="D1046919" s="17"/>
      <c r="E1046919" s="18"/>
      <c r="F1046919" s="18"/>
    </row>
    <row r="1046920" s="2" customFormat="1" ht="13.5" spans="1:6">
      <c r="A1046920" s="16"/>
      <c r="B1046920" s="17"/>
      <c r="C1046920" s="17"/>
      <c r="D1046920" s="17"/>
      <c r="E1046920" s="18"/>
      <c r="F1046920" s="18"/>
    </row>
    <row r="1046921" s="2" customFormat="1" ht="13.5" spans="1:6">
      <c r="A1046921" s="16"/>
      <c r="B1046921" s="17"/>
      <c r="C1046921" s="17"/>
      <c r="D1046921" s="17"/>
      <c r="E1046921" s="18"/>
      <c r="F1046921" s="18"/>
    </row>
    <row r="1046922" s="2" customFormat="1" ht="13.5" spans="1:6">
      <c r="A1046922" s="16"/>
      <c r="B1046922" s="17"/>
      <c r="C1046922" s="17"/>
      <c r="D1046922" s="17"/>
      <c r="E1046922" s="18"/>
      <c r="F1046922" s="18"/>
    </row>
    <row r="1046923" s="2" customFormat="1" ht="13.5" spans="1:6">
      <c r="A1046923" s="16"/>
      <c r="B1046923" s="17"/>
      <c r="C1046923" s="17"/>
      <c r="D1046923" s="17"/>
      <c r="E1046923" s="18"/>
      <c r="F1046923" s="18"/>
    </row>
    <row r="1046924" s="2" customFormat="1" ht="13.5" spans="1:6">
      <c r="A1046924" s="16"/>
      <c r="B1046924" s="17"/>
      <c r="C1046924" s="17"/>
      <c r="D1046924" s="17"/>
      <c r="E1046924" s="18"/>
      <c r="F1046924" s="18"/>
    </row>
    <row r="1046925" s="2" customFormat="1" ht="13.5" spans="1:6">
      <c r="A1046925" s="16"/>
      <c r="B1046925" s="17"/>
      <c r="C1046925" s="17"/>
      <c r="D1046925" s="17"/>
      <c r="E1046925" s="18"/>
      <c r="F1046925" s="18"/>
    </row>
    <row r="1046926" s="2" customFormat="1" ht="13.5" spans="1:6">
      <c r="A1046926" s="16"/>
      <c r="B1046926" s="17"/>
      <c r="C1046926" s="17"/>
      <c r="D1046926" s="17"/>
      <c r="E1046926" s="18"/>
      <c r="F1046926" s="18"/>
    </row>
    <row r="1046927" s="2" customFormat="1" ht="13.5" spans="1:6">
      <c r="A1046927" s="16"/>
      <c r="B1046927" s="17"/>
      <c r="C1046927" s="17"/>
      <c r="D1046927" s="17"/>
      <c r="E1046927" s="18"/>
      <c r="F1046927" s="18"/>
    </row>
    <row r="1046928" s="2" customFormat="1" ht="13.5" spans="1:6">
      <c r="A1046928" s="16"/>
      <c r="B1046928" s="17"/>
      <c r="C1046928" s="17"/>
      <c r="D1046928" s="17"/>
      <c r="E1046928" s="18"/>
      <c r="F1046928" s="18"/>
    </row>
    <row r="1046929" s="2" customFormat="1" ht="13.5" spans="1:6">
      <c r="A1046929" s="16"/>
      <c r="B1046929" s="17"/>
      <c r="C1046929" s="17"/>
      <c r="D1046929" s="17"/>
      <c r="E1046929" s="18"/>
      <c r="F1046929" s="18"/>
    </row>
    <row r="1046930" s="2" customFormat="1" ht="13.5" spans="1:6">
      <c r="A1046930" s="16"/>
      <c r="B1046930" s="17"/>
      <c r="C1046930" s="17"/>
      <c r="D1046930" s="17"/>
      <c r="E1046930" s="18"/>
      <c r="F1046930" s="18"/>
    </row>
    <row r="1046931" s="2" customFormat="1" ht="13.5" spans="1:6">
      <c r="A1046931" s="16"/>
      <c r="B1046931" s="17"/>
      <c r="C1046931" s="17"/>
      <c r="D1046931" s="17"/>
      <c r="E1046931" s="18"/>
      <c r="F1046931" s="18"/>
    </row>
    <row r="1046932" s="2" customFormat="1" ht="13.5" spans="1:6">
      <c r="A1046932" s="16"/>
      <c r="B1046932" s="17"/>
      <c r="C1046932" s="17"/>
      <c r="D1046932" s="17"/>
      <c r="E1046932" s="18"/>
      <c r="F1046932" s="18"/>
    </row>
    <row r="1046933" s="2" customFormat="1" ht="13.5" spans="1:6">
      <c r="A1046933" s="16"/>
      <c r="B1046933" s="17"/>
      <c r="C1046933" s="17"/>
      <c r="D1046933" s="17"/>
      <c r="E1046933" s="18"/>
      <c r="F1046933" s="18"/>
    </row>
    <row r="1046934" s="2" customFormat="1" ht="13.5" spans="1:6">
      <c r="A1046934" s="16"/>
      <c r="B1046934" s="17"/>
      <c r="C1046934" s="17"/>
      <c r="D1046934" s="17"/>
      <c r="E1046934" s="18"/>
      <c r="F1046934" s="18"/>
    </row>
    <row r="1046935" s="2" customFormat="1" ht="13.5" spans="1:6">
      <c r="A1046935" s="16"/>
      <c r="B1046935" s="17"/>
      <c r="C1046935" s="17"/>
      <c r="D1046935" s="17"/>
      <c r="E1046935" s="18"/>
      <c r="F1046935" s="18"/>
    </row>
    <row r="1046936" s="2" customFormat="1" ht="13.5" spans="1:6">
      <c r="A1046936" s="16"/>
      <c r="B1046936" s="17"/>
      <c r="C1046936" s="17"/>
      <c r="D1046936" s="17"/>
      <c r="E1046936" s="18"/>
      <c r="F1046936" s="18"/>
    </row>
    <row r="1046937" s="2" customFormat="1" ht="13.5" spans="1:6">
      <c r="A1046937" s="16"/>
      <c r="B1046937" s="17"/>
      <c r="C1046937" s="17"/>
      <c r="D1046937" s="17"/>
      <c r="E1046937" s="18"/>
      <c r="F1046937" s="18"/>
    </row>
    <row r="1046938" s="2" customFormat="1" ht="13.5" spans="1:6">
      <c r="A1046938" s="16"/>
      <c r="B1046938" s="17"/>
      <c r="C1046938" s="17"/>
      <c r="D1046938" s="17"/>
      <c r="E1046938" s="18"/>
      <c r="F1046938" s="18"/>
    </row>
    <row r="1046939" s="2" customFormat="1" ht="13.5" spans="1:6">
      <c r="A1046939" s="16"/>
      <c r="B1046939" s="17"/>
      <c r="C1046939" s="17"/>
      <c r="D1046939" s="17"/>
      <c r="E1046939" s="18"/>
      <c r="F1046939" s="18"/>
    </row>
    <row r="1046940" s="2" customFormat="1" ht="13.5" spans="1:6">
      <c r="A1046940" s="16"/>
      <c r="B1046940" s="17"/>
      <c r="C1046940" s="17"/>
      <c r="D1046940" s="17"/>
      <c r="E1046940" s="18"/>
      <c r="F1046940" s="18"/>
    </row>
    <row r="1046941" s="2" customFormat="1" ht="13.5" spans="1:6">
      <c r="A1046941" s="16"/>
      <c r="B1046941" s="17"/>
      <c r="C1046941" s="17"/>
      <c r="D1046941" s="17"/>
      <c r="E1046941" s="18"/>
      <c r="F1046941" s="18"/>
    </row>
    <row r="1046942" s="2" customFormat="1" ht="13.5" spans="1:6">
      <c r="A1046942" s="16"/>
      <c r="B1046942" s="17"/>
      <c r="C1046942" s="17"/>
      <c r="D1046942" s="17"/>
      <c r="E1046942" s="18"/>
      <c r="F1046942" s="18"/>
    </row>
    <row r="1046943" s="2" customFormat="1" ht="13.5" spans="1:6">
      <c r="A1046943" s="16"/>
      <c r="B1046943" s="17"/>
      <c r="C1046943" s="17"/>
      <c r="D1046943" s="17"/>
      <c r="E1046943" s="18"/>
      <c r="F1046943" s="18"/>
    </row>
    <row r="1046944" s="2" customFormat="1" ht="13.5" spans="1:6">
      <c r="A1046944" s="16"/>
      <c r="B1046944" s="17"/>
      <c r="C1046944" s="17"/>
      <c r="D1046944" s="17"/>
      <c r="E1046944" s="18"/>
      <c r="F1046944" s="18"/>
    </row>
    <row r="1046945" s="2" customFormat="1" ht="13.5" spans="1:6">
      <c r="A1046945" s="16"/>
      <c r="B1046945" s="17"/>
      <c r="C1046945" s="17"/>
      <c r="D1046945" s="17"/>
      <c r="E1046945" s="18"/>
      <c r="F1046945" s="18"/>
    </row>
    <row r="1046946" s="2" customFormat="1" ht="13.5" spans="1:6">
      <c r="A1046946" s="16"/>
      <c r="B1046946" s="17"/>
      <c r="C1046946" s="17"/>
      <c r="D1046946" s="17"/>
      <c r="E1046946" s="18"/>
      <c r="F1046946" s="18"/>
    </row>
    <row r="1046947" s="2" customFormat="1" ht="13.5" spans="1:6">
      <c r="A1046947" s="16"/>
      <c r="B1046947" s="17"/>
      <c r="C1046947" s="17"/>
      <c r="D1046947" s="17"/>
      <c r="E1046947" s="18"/>
      <c r="F1046947" s="18"/>
    </row>
    <row r="1046948" s="2" customFormat="1" ht="13.5" spans="1:6">
      <c r="A1046948" s="16"/>
      <c r="B1046948" s="17"/>
      <c r="C1046948" s="17"/>
      <c r="D1046948" s="17"/>
      <c r="E1046948" s="18"/>
      <c r="F1046948" s="18"/>
    </row>
    <row r="1046949" s="2" customFormat="1" ht="13.5" spans="1:6">
      <c r="A1046949" s="16"/>
      <c r="B1046949" s="17"/>
      <c r="C1046949" s="17"/>
      <c r="D1046949" s="17"/>
      <c r="E1046949" s="18"/>
      <c r="F1046949" s="18"/>
    </row>
    <row r="1046950" s="2" customFormat="1" ht="13.5" spans="1:6">
      <c r="A1046950" s="16"/>
      <c r="B1046950" s="17"/>
      <c r="C1046950" s="17"/>
      <c r="D1046950" s="17"/>
      <c r="E1046950" s="18"/>
      <c r="F1046950" s="18"/>
    </row>
    <row r="1046951" s="2" customFormat="1" ht="13.5" spans="1:6">
      <c r="A1046951" s="16"/>
      <c r="B1046951" s="17"/>
      <c r="C1046951" s="17"/>
      <c r="D1046951" s="17"/>
      <c r="E1046951" s="18"/>
      <c r="F1046951" s="18"/>
    </row>
    <row r="1046952" s="2" customFormat="1" ht="13.5" spans="1:6">
      <c r="A1046952" s="16"/>
      <c r="B1046952" s="17"/>
      <c r="C1046952" s="17"/>
      <c r="D1046952" s="17"/>
      <c r="E1046952" s="18"/>
      <c r="F1046952" s="18"/>
    </row>
    <row r="1046953" s="2" customFormat="1" ht="13.5" spans="1:6">
      <c r="A1046953" s="16"/>
      <c r="B1046953" s="17"/>
      <c r="C1046953" s="17"/>
      <c r="D1046953" s="17"/>
      <c r="E1046953" s="18"/>
      <c r="F1046953" s="18"/>
    </row>
    <row r="1046954" s="2" customFormat="1" ht="13.5" spans="1:6">
      <c r="A1046954" s="16"/>
      <c r="B1046954" s="17"/>
      <c r="C1046954" s="17"/>
      <c r="D1046954" s="17"/>
      <c r="E1046954" s="18"/>
      <c r="F1046954" s="18"/>
    </row>
    <row r="1046955" s="2" customFormat="1" ht="13.5" spans="1:6">
      <c r="A1046955" s="16"/>
      <c r="B1046955" s="17"/>
      <c r="C1046955" s="17"/>
      <c r="D1046955" s="17"/>
      <c r="E1046955" s="18"/>
      <c r="F1046955" s="18"/>
    </row>
    <row r="1046956" s="2" customFormat="1" ht="13.5" spans="1:6">
      <c r="A1046956" s="16"/>
      <c r="B1046956" s="17"/>
      <c r="C1046956" s="17"/>
      <c r="D1046956" s="17"/>
      <c r="E1046956" s="18"/>
      <c r="F1046956" s="18"/>
    </row>
    <row r="1046957" s="2" customFormat="1" ht="13.5" spans="1:6">
      <c r="A1046957" s="16"/>
      <c r="B1046957" s="17"/>
      <c r="C1046957" s="17"/>
      <c r="D1046957" s="17"/>
      <c r="E1046957" s="18"/>
      <c r="F1046957" s="18"/>
    </row>
    <row r="1046958" s="2" customFormat="1" ht="13.5" spans="1:6">
      <c r="A1046958" s="16"/>
      <c r="B1046958" s="17"/>
      <c r="C1046958" s="17"/>
      <c r="D1046958" s="17"/>
      <c r="E1046958" s="18"/>
      <c r="F1046958" s="18"/>
    </row>
    <row r="1046959" s="2" customFormat="1" ht="13.5" spans="1:6">
      <c r="A1046959" s="16"/>
      <c r="B1046959" s="17"/>
      <c r="C1046959" s="17"/>
      <c r="D1046959" s="17"/>
      <c r="E1046959" s="18"/>
      <c r="F1046959" s="18"/>
    </row>
    <row r="1046960" s="2" customFormat="1" ht="13.5" spans="1:6">
      <c r="A1046960" s="16"/>
      <c r="B1046960" s="17"/>
      <c r="C1046960" s="17"/>
      <c r="D1046960" s="17"/>
      <c r="E1046960" s="18"/>
      <c r="F1046960" s="18"/>
    </row>
    <row r="1046961" s="2" customFormat="1" ht="13.5" spans="1:6">
      <c r="A1046961" s="16"/>
      <c r="B1046961" s="17"/>
      <c r="C1046961" s="17"/>
      <c r="D1046961" s="17"/>
      <c r="E1046961" s="18"/>
      <c r="F1046961" s="18"/>
    </row>
    <row r="1046962" s="2" customFormat="1" ht="13.5" spans="1:6">
      <c r="A1046962" s="16"/>
      <c r="B1046962" s="17"/>
      <c r="C1046962" s="17"/>
      <c r="D1046962" s="17"/>
      <c r="E1046962" s="18"/>
      <c r="F1046962" s="18"/>
    </row>
    <row r="1046963" s="2" customFormat="1" ht="13.5" spans="1:6">
      <c r="A1046963" s="16"/>
      <c r="B1046963" s="17"/>
      <c r="C1046963" s="17"/>
      <c r="D1046963" s="17"/>
      <c r="E1046963" s="18"/>
      <c r="F1046963" s="18"/>
    </row>
    <row r="1046964" s="2" customFormat="1" ht="13.5" spans="1:6">
      <c r="A1046964" s="16"/>
      <c r="B1046964" s="17"/>
      <c r="C1046964" s="17"/>
      <c r="D1046964" s="17"/>
      <c r="E1046964" s="18"/>
      <c r="F1046964" s="18"/>
    </row>
    <row r="1046965" s="2" customFormat="1" ht="13.5" spans="1:6">
      <c r="A1046965" s="16"/>
      <c r="B1046965" s="17"/>
      <c r="C1046965" s="17"/>
      <c r="D1046965" s="17"/>
      <c r="E1046965" s="18"/>
      <c r="F1046965" s="18"/>
    </row>
    <row r="1046966" s="2" customFormat="1" ht="13.5" spans="1:6">
      <c r="A1046966" s="16"/>
      <c r="B1046966" s="17"/>
      <c r="C1046966" s="17"/>
      <c r="D1046966" s="17"/>
      <c r="E1046966" s="18"/>
      <c r="F1046966" s="18"/>
    </row>
    <row r="1046967" s="2" customFormat="1" ht="13.5" spans="1:6">
      <c r="A1046967" s="16"/>
      <c r="B1046967" s="17"/>
      <c r="C1046967" s="17"/>
      <c r="D1046967" s="17"/>
      <c r="E1046967" s="18"/>
      <c r="F1046967" s="18"/>
    </row>
    <row r="1046968" s="2" customFormat="1" ht="13.5" spans="1:6">
      <c r="A1046968" s="16"/>
      <c r="B1046968" s="17"/>
      <c r="C1046968" s="17"/>
      <c r="D1046968" s="17"/>
      <c r="E1046968" s="18"/>
      <c r="F1046968" s="18"/>
    </row>
    <row r="1046969" s="2" customFormat="1" ht="13.5" spans="1:6">
      <c r="A1046969" s="16"/>
      <c r="B1046969" s="17"/>
      <c r="C1046969" s="17"/>
      <c r="D1046969" s="17"/>
      <c r="E1046969" s="18"/>
      <c r="F1046969" s="18"/>
    </row>
    <row r="1046970" s="2" customFormat="1" ht="13.5" spans="1:6">
      <c r="A1046970" s="16"/>
      <c r="B1046970" s="17"/>
      <c r="C1046970" s="17"/>
      <c r="D1046970" s="17"/>
      <c r="E1046970" s="18"/>
      <c r="F1046970" s="18"/>
    </row>
    <row r="1046971" s="2" customFormat="1" ht="13.5" spans="1:6">
      <c r="A1046971" s="16"/>
      <c r="B1046971" s="17"/>
      <c r="C1046971" s="17"/>
      <c r="D1046971" s="17"/>
      <c r="E1046971" s="18"/>
      <c r="F1046971" s="18"/>
    </row>
    <row r="1046972" s="2" customFormat="1" ht="13.5" spans="1:6">
      <c r="A1046972" s="16"/>
      <c r="B1046972" s="17"/>
      <c r="C1046972" s="17"/>
      <c r="D1046972" s="17"/>
      <c r="E1046972" s="18"/>
      <c r="F1046972" s="18"/>
    </row>
    <row r="1046973" s="2" customFormat="1" ht="13.5" spans="1:6">
      <c r="A1046973" s="16"/>
      <c r="B1046973" s="17"/>
      <c r="C1046973" s="17"/>
      <c r="D1046973" s="17"/>
      <c r="E1046973" s="18"/>
      <c r="F1046973" s="18"/>
    </row>
    <row r="1046974" s="2" customFormat="1" ht="13.5" spans="1:6">
      <c r="A1046974" s="16"/>
      <c r="B1046974" s="17"/>
      <c r="C1046974" s="17"/>
      <c r="D1046974" s="17"/>
      <c r="E1046974" s="18"/>
      <c r="F1046974" s="18"/>
    </row>
    <row r="1046975" s="2" customFormat="1" ht="13.5" spans="1:6">
      <c r="A1046975" s="16"/>
      <c r="B1046975" s="17"/>
      <c r="C1046975" s="17"/>
      <c r="D1046975" s="17"/>
      <c r="E1046975" s="18"/>
      <c r="F1046975" s="18"/>
    </row>
    <row r="1046976" s="2" customFormat="1" ht="13.5" spans="1:6">
      <c r="A1046976" s="16"/>
      <c r="B1046976" s="17"/>
      <c r="C1046976" s="17"/>
      <c r="D1046976" s="17"/>
      <c r="E1046976" s="18"/>
      <c r="F1046976" s="18"/>
    </row>
    <row r="1046977" s="2" customFormat="1" ht="13.5" spans="1:6">
      <c r="A1046977" s="16"/>
      <c r="B1046977" s="17"/>
      <c r="C1046977" s="17"/>
      <c r="D1046977" s="17"/>
      <c r="E1046977" s="18"/>
      <c r="F1046977" s="18"/>
    </row>
    <row r="1046978" s="2" customFormat="1" ht="13.5" spans="1:6">
      <c r="A1046978" s="16"/>
      <c r="B1046978" s="17"/>
      <c r="C1046978" s="17"/>
      <c r="D1046978" s="17"/>
      <c r="E1046978" s="18"/>
      <c r="F1046978" s="18"/>
    </row>
    <row r="1046979" s="2" customFormat="1" ht="13.5" spans="1:6">
      <c r="A1046979" s="16"/>
      <c r="B1046979" s="17"/>
      <c r="C1046979" s="17"/>
      <c r="D1046979" s="17"/>
      <c r="E1046979" s="18"/>
      <c r="F1046979" s="18"/>
    </row>
    <row r="1046980" s="2" customFormat="1" ht="13.5" spans="1:6">
      <c r="A1046980" s="16"/>
      <c r="B1046980" s="17"/>
      <c r="C1046980" s="17"/>
      <c r="D1046980" s="17"/>
      <c r="E1046980" s="18"/>
      <c r="F1046980" s="18"/>
    </row>
    <row r="1046981" s="2" customFormat="1" ht="13.5" spans="1:6">
      <c r="A1046981" s="16"/>
      <c r="B1046981" s="17"/>
      <c r="C1046981" s="17"/>
      <c r="D1046981" s="17"/>
      <c r="E1046981" s="18"/>
      <c r="F1046981" s="18"/>
    </row>
    <row r="1046982" s="2" customFormat="1" ht="13.5" spans="1:6">
      <c r="A1046982" s="16"/>
      <c r="B1046982" s="17"/>
      <c r="C1046982" s="17"/>
      <c r="D1046982" s="17"/>
      <c r="E1046982" s="18"/>
      <c r="F1046982" s="18"/>
    </row>
    <row r="1046983" s="2" customFormat="1" ht="13.5" spans="1:6">
      <c r="A1046983" s="16"/>
      <c r="B1046983" s="17"/>
      <c r="C1046983" s="17"/>
      <c r="D1046983" s="17"/>
      <c r="E1046983" s="18"/>
      <c r="F1046983" s="18"/>
    </row>
    <row r="1046984" s="2" customFormat="1" ht="13.5" spans="1:6">
      <c r="A1046984" s="16"/>
      <c r="B1046984" s="17"/>
      <c r="C1046984" s="17"/>
      <c r="D1046984" s="17"/>
      <c r="E1046984" s="18"/>
      <c r="F1046984" s="18"/>
    </row>
    <row r="1046985" s="2" customFormat="1" ht="13.5" spans="1:6">
      <c r="A1046985" s="16"/>
      <c r="B1046985" s="17"/>
      <c r="C1046985" s="17"/>
      <c r="D1046985" s="17"/>
      <c r="E1046985" s="18"/>
      <c r="F1046985" s="18"/>
    </row>
    <row r="1046986" s="2" customFormat="1" ht="13.5" spans="1:6">
      <c r="A1046986" s="16"/>
      <c r="B1046986" s="17"/>
      <c r="C1046986" s="17"/>
      <c r="D1046986" s="17"/>
      <c r="E1046986" s="18"/>
      <c r="F1046986" s="18"/>
    </row>
    <row r="1046987" s="2" customFormat="1" ht="13.5" spans="1:6">
      <c r="A1046987" s="16"/>
      <c r="B1046987" s="17"/>
      <c r="C1046987" s="17"/>
      <c r="D1046987" s="17"/>
      <c r="E1046987" s="18"/>
      <c r="F1046987" s="18"/>
    </row>
    <row r="1046988" s="2" customFormat="1" ht="13.5" spans="1:6">
      <c r="A1046988" s="16"/>
      <c r="B1046988" s="17"/>
      <c r="C1046988" s="17"/>
      <c r="D1046988" s="17"/>
      <c r="E1046988" s="18"/>
      <c r="F1046988" s="18"/>
    </row>
    <row r="1046989" s="2" customFormat="1" ht="13.5" spans="1:6">
      <c r="A1046989" s="16"/>
      <c r="B1046989" s="17"/>
      <c r="C1046989" s="17"/>
      <c r="D1046989" s="17"/>
      <c r="E1046989" s="18"/>
      <c r="F1046989" s="18"/>
    </row>
    <row r="1046990" s="2" customFormat="1" ht="13.5" spans="1:6">
      <c r="A1046990" s="16"/>
      <c r="B1046990" s="17"/>
      <c r="C1046990" s="17"/>
      <c r="D1046990" s="17"/>
      <c r="E1046990" s="18"/>
      <c r="F1046990" s="18"/>
    </row>
    <row r="1046991" s="2" customFormat="1" ht="13.5" spans="1:6">
      <c r="A1046991" s="16"/>
      <c r="B1046991" s="17"/>
      <c r="C1046991" s="17"/>
      <c r="D1046991" s="17"/>
      <c r="E1046991" s="18"/>
      <c r="F1046991" s="18"/>
    </row>
    <row r="1046992" s="2" customFormat="1" ht="13.5" spans="1:6">
      <c r="A1046992" s="16"/>
      <c r="B1046992" s="17"/>
      <c r="C1046992" s="17"/>
      <c r="D1046992" s="17"/>
      <c r="E1046992" s="18"/>
      <c r="F1046992" s="18"/>
    </row>
    <row r="1046993" s="2" customFormat="1" ht="13.5" spans="1:6">
      <c r="A1046993" s="16"/>
      <c r="B1046993" s="17"/>
      <c r="C1046993" s="17"/>
      <c r="D1046993" s="17"/>
      <c r="E1046993" s="18"/>
      <c r="F1046993" s="18"/>
    </row>
    <row r="1046994" s="2" customFormat="1" ht="13.5" spans="1:6">
      <c r="A1046994" s="16"/>
      <c r="B1046994" s="17"/>
      <c r="C1046994" s="17"/>
      <c r="D1046994" s="17"/>
      <c r="E1046994" s="18"/>
      <c r="F1046994" s="18"/>
    </row>
    <row r="1046995" s="2" customFormat="1" ht="13.5" spans="1:6">
      <c r="A1046995" s="16"/>
      <c r="B1046995" s="17"/>
      <c r="C1046995" s="17"/>
      <c r="D1046995" s="17"/>
      <c r="E1046995" s="18"/>
      <c r="F1046995" s="18"/>
    </row>
    <row r="1046996" s="2" customFormat="1" ht="13.5" spans="1:6">
      <c r="A1046996" s="16"/>
      <c r="B1046996" s="17"/>
      <c r="C1046996" s="17"/>
      <c r="D1046996" s="17"/>
      <c r="E1046996" s="18"/>
      <c r="F1046996" s="18"/>
    </row>
    <row r="1046997" s="2" customFormat="1" ht="13.5" spans="1:6">
      <c r="A1046997" s="16"/>
      <c r="B1046997" s="17"/>
      <c r="C1046997" s="17"/>
      <c r="D1046997" s="17"/>
      <c r="E1046997" s="18"/>
      <c r="F1046997" s="18"/>
    </row>
    <row r="1046998" s="2" customFormat="1" ht="13.5" spans="1:6">
      <c r="A1046998" s="16"/>
      <c r="B1046998" s="17"/>
      <c r="C1046998" s="17"/>
      <c r="D1046998" s="17"/>
      <c r="E1046998" s="18"/>
      <c r="F1046998" s="18"/>
    </row>
    <row r="1046999" s="2" customFormat="1" ht="13.5" spans="1:6">
      <c r="A1046999" s="16"/>
      <c r="B1046999" s="17"/>
      <c r="C1046999" s="17"/>
      <c r="D1046999" s="17"/>
      <c r="E1046999" s="18"/>
      <c r="F1046999" s="18"/>
    </row>
    <row r="1047000" s="2" customFormat="1" ht="13.5" spans="1:6">
      <c r="A1047000" s="16"/>
      <c r="B1047000" s="17"/>
      <c r="C1047000" s="17"/>
      <c r="D1047000" s="17"/>
      <c r="E1047000" s="18"/>
      <c r="F1047000" s="18"/>
    </row>
    <row r="1047001" s="2" customFormat="1" ht="13.5" spans="1:6">
      <c r="A1047001" s="16"/>
      <c r="B1047001" s="17"/>
      <c r="C1047001" s="17"/>
      <c r="D1047001" s="17"/>
      <c r="E1047001" s="18"/>
      <c r="F1047001" s="18"/>
    </row>
    <row r="1047002" s="2" customFormat="1" ht="13.5" spans="1:6">
      <c r="A1047002" s="16"/>
      <c r="B1047002" s="17"/>
      <c r="C1047002" s="17"/>
      <c r="D1047002" s="17"/>
      <c r="E1047002" s="18"/>
      <c r="F1047002" s="18"/>
    </row>
    <row r="1047003" s="2" customFormat="1" ht="13.5" spans="1:6">
      <c r="A1047003" s="16"/>
      <c r="B1047003" s="17"/>
      <c r="C1047003" s="17"/>
      <c r="D1047003" s="17"/>
      <c r="E1047003" s="18"/>
      <c r="F1047003" s="18"/>
    </row>
    <row r="1047004" s="2" customFormat="1" ht="13.5" spans="1:6">
      <c r="A1047004" s="16"/>
      <c r="B1047004" s="17"/>
      <c r="C1047004" s="17"/>
      <c r="D1047004" s="17"/>
      <c r="E1047004" s="18"/>
      <c r="F1047004" s="18"/>
    </row>
    <row r="1047005" s="2" customFormat="1" ht="13.5" spans="1:6">
      <c r="A1047005" s="16"/>
      <c r="B1047005" s="17"/>
      <c r="C1047005" s="17"/>
      <c r="D1047005" s="17"/>
      <c r="E1047005" s="18"/>
      <c r="F1047005" s="18"/>
    </row>
    <row r="1047006" s="2" customFormat="1" ht="13.5" spans="1:6">
      <c r="A1047006" s="16"/>
      <c r="B1047006" s="17"/>
      <c r="C1047006" s="17"/>
      <c r="D1047006" s="17"/>
      <c r="E1047006" s="18"/>
      <c r="F1047006" s="18"/>
    </row>
    <row r="1047007" s="2" customFormat="1" ht="13.5" spans="1:6">
      <c r="A1047007" s="16"/>
      <c r="B1047007" s="17"/>
      <c r="C1047007" s="17"/>
      <c r="D1047007" s="17"/>
      <c r="E1047007" s="18"/>
      <c r="F1047007" s="18"/>
    </row>
    <row r="1047008" s="2" customFormat="1" ht="13.5" spans="1:6">
      <c r="A1047008" s="16"/>
      <c r="B1047008" s="17"/>
      <c r="C1047008" s="17"/>
      <c r="D1047008" s="17"/>
      <c r="E1047008" s="18"/>
      <c r="F1047008" s="18"/>
    </row>
    <row r="1047009" s="2" customFormat="1" ht="13.5" spans="1:6">
      <c r="A1047009" s="16"/>
      <c r="B1047009" s="17"/>
      <c r="C1047009" s="17"/>
      <c r="D1047009" s="17"/>
      <c r="E1047009" s="18"/>
      <c r="F1047009" s="18"/>
    </row>
    <row r="1047010" s="2" customFormat="1" ht="13.5" spans="1:6">
      <c r="A1047010" s="16"/>
      <c r="B1047010" s="17"/>
      <c r="C1047010" s="17"/>
      <c r="D1047010" s="17"/>
      <c r="E1047010" s="18"/>
      <c r="F1047010" s="18"/>
    </row>
    <row r="1047011" s="2" customFormat="1" ht="13.5" spans="1:6">
      <c r="A1047011" s="16"/>
      <c r="B1047011" s="17"/>
      <c r="C1047011" s="17"/>
      <c r="D1047011" s="17"/>
      <c r="E1047011" s="18"/>
      <c r="F1047011" s="18"/>
    </row>
    <row r="1047012" s="2" customFormat="1" ht="13.5" spans="1:6">
      <c r="A1047012" s="16"/>
      <c r="B1047012" s="17"/>
      <c r="C1047012" s="17"/>
      <c r="D1047012" s="17"/>
      <c r="E1047012" s="18"/>
      <c r="F1047012" s="18"/>
    </row>
    <row r="1047013" s="2" customFormat="1" ht="13.5" spans="1:6">
      <c r="A1047013" s="16"/>
      <c r="B1047013" s="17"/>
      <c r="C1047013" s="17"/>
      <c r="D1047013" s="17"/>
      <c r="E1047013" s="18"/>
      <c r="F1047013" s="18"/>
    </row>
    <row r="1047014" s="2" customFormat="1" ht="13.5" spans="1:6">
      <c r="A1047014" s="16"/>
      <c r="B1047014" s="17"/>
      <c r="C1047014" s="17"/>
      <c r="D1047014" s="17"/>
      <c r="E1047014" s="18"/>
      <c r="F1047014" s="18"/>
    </row>
    <row r="1047015" s="2" customFormat="1" ht="13.5" spans="1:6">
      <c r="A1047015" s="16"/>
      <c r="B1047015" s="17"/>
      <c r="C1047015" s="17"/>
      <c r="D1047015" s="17"/>
      <c r="E1047015" s="18"/>
      <c r="F1047015" s="18"/>
    </row>
    <row r="1047016" s="2" customFormat="1" ht="13.5" spans="1:6">
      <c r="A1047016" s="16"/>
      <c r="B1047016" s="17"/>
      <c r="C1047016" s="17"/>
      <c r="D1047016" s="17"/>
      <c r="E1047016" s="18"/>
      <c r="F1047016" s="18"/>
    </row>
    <row r="1047017" s="2" customFormat="1" ht="13.5" spans="1:6">
      <c r="A1047017" s="16"/>
      <c r="B1047017" s="17"/>
      <c r="C1047017" s="17"/>
      <c r="D1047017" s="17"/>
      <c r="E1047017" s="18"/>
      <c r="F1047017" s="18"/>
    </row>
    <row r="1047018" s="2" customFormat="1" ht="13.5" spans="1:6">
      <c r="A1047018" s="16"/>
      <c r="B1047018" s="17"/>
      <c r="C1047018" s="17"/>
      <c r="D1047018" s="17"/>
      <c r="E1047018" s="18"/>
      <c r="F1047018" s="18"/>
    </row>
    <row r="1047019" s="2" customFormat="1" ht="13.5" spans="1:6">
      <c r="A1047019" s="16"/>
      <c r="B1047019" s="17"/>
      <c r="C1047019" s="17"/>
      <c r="D1047019" s="17"/>
      <c r="E1047019" s="18"/>
      <c r="F1047019" s="18"/>
    </row>
    <row r="1047020" s="2" customFormat="1" ht="13.5" spans="1:6">
      <c r="A1047020" s="16"/>
      <c r="B1047020" s="17"/>
      <c r="C1047020" s="17"/>
      <c r="D1047020" s="17"/>
      <c r="E1047020" s="18"/>
      <c r="F1047020" s="18"/>
    </row>
    <row r="1047021" s="2" customFormat="1" ht="13.5" spans="1:6">
      <c r="A1047021" s="16"/>
      <c r="B1047021" s="17"/>
      <c r="C1047021" s="17"/>
      <c r="D1047021" s="17"/>
      <c r="E1047021" s="18"/>
      <c r="F1047021" s="18"/>
    </row>
    <row r="1047022" s="2" customFormat="1" ht="13.5" spans="1:6">
      <c r="A1047022" s="16"/>
      <c r="B1047022" s="17"/>
      <c r="C1047022" s="17"/>
      <c r="D1047022" s="17"/>
      <c r="E1047022" s="18"/>
      <c r="F1047022" s="18"/>
    </row>
    <row r="1047023" s="2" customFormat="1" ht="13.5" spans="1:6">
      <c r="A1047023" s="16"/>
      <c r="B1047023" s="17"/>
      <c r="C1047023" s="17"/>
      <c r="D1047023" s="17"/>
      <c r="E1047023" s="18"/>
      <c r="F1047023" s="18"/>
    </row>
    <row r="1047024" s="2" customFormat="1" ht="13.5" spans="1:6">
      <c r="A1047024" s="16"/>
      <c r="B1047024" s="17"/>
      <c r="C1047024" s="17"/>
      <c r="D1047024" s="17"/>
      <c r="E1047024" s="18"/>
      <c r="F1047024" s="18"/>
    </row>
    <row r="1047025" s="2" customFormat="1" ht="13.5" spans="1:6">
      <c r="A1047025" s="16"/>
      <c r="B1047025" s="17"/>
      <c r="C1047025" s="17"/>
      <c r="D1047025" s="17"/>
      <c r="E1047025" s="18"/>
      <c r="F1047025" s="18"/>
    </row>
    <row r="1047026" s="2" customFormat="1" ht="13.5" spans="1:6">
      <c r="A1047026" s="16"/>
      <c r="B1047026" s="17"/>
      <c r="C1047026" s="17"/>
      <c r="D1047026" s="17"/>
      <c r="E1047026" s="18"/>
      <c r="F1047026" s="18"/>
    </row>
    <row r="1047027" s="2" customFormat="1" ht="13.5" spans="1:6">
      <c r="A1047027" s="16"/>
      <c r="B1047027" s="17"/>
      <c r="C1047027" s="17"/>
      <c r="D1047027" s="17"/>
      <c r="E1047027" s="18"/>
      <c r="F1047027" s="18"/>
    </row>
    <row r="1047028" s="2" customFormat="1" ht="13.5" spans="1:6">
      <c r="A1047028" s="16"/>
      <c r="B1047028" s="17"/>
      <c r="C1047028" s="17"/>
      <c r="D1047028" s="17"/>
      <c r="E1047028" s="18"/>
      <c r="F1047028" s="18"/>
    </row>
    <row r="1047029" s="2" customFormat="1" ht="13.5" spans="1:6">
      <c r="A1047029" s="16"/>
      <c r="B1047029" s="17"/>
      <c r="C1047029" s="17"/>
      <c r="D1047029" s="17"/>
      <c r="E1047029" s="18"/>
      <c r="F1047029" s="18"/>
    </row>
    <row r="1047030" s="2" customFormat="1" ht="13.5" spans="1:6">
      <c r="A1047030" s="16"/>
      <c r="B1047030" s="17"/>
      <c r="C1047030" s="17"/>
      <c r="D1047030" s="17"/>
      <c r="E1047030" s="18"/>
      <c r="F1047030" s="18"/>
    </row>
    <row r="1047031" s="2" customFormat="1" ht="13.5" spans="1:6">
      <c r="A1047031" s="16"/>
      <c r="B1047031" s="17"/>
      <c r="C1047031" s="17"/>
      <c r="D1047031" s="17"/>
      <c r="E1047031" s="18"/>
      <c r="F1047031" s="18"/>
    </row>
    <row r="1047032" s="2" customFormat="1" ht="13.5" spans="1:6">
      <c r="A1047032" s="16"/>
      <c r="B1047032" s="17"/>
      <c r="C1047032" s="17"/>
      <c r="D1047032" s="17"/>
      <c r="E1047032" s="18"/>
      <c r="F1047032" s="18"/>
    </row>
    <row r="1047033" s="2" customFormat="1" ht="13.5" spans="1:6">
      <c r="A1047033" s="16"/>
      <c r="B1047033" s="17"/>
      <c r="C1047033" s="17"/>
      <c r="D1047033" s="17"/>
      <c r="E1047033" s="18"/>
      <c r="F1047033" s="18"/>
    </row>
    <row r="1047034" s="2" customFormat="1" ht="13.5" spans="1:6">
      <c r="A1047034" s="16"/>
      <c r="B1047034" s="17"/>
      <c r="C1047034" s="17"/>
      <c r="D1047034" s="17"/>
      <c r="E1047034" s="18"/>
      <c r="F1047034" s="18"/>
    </row>
    <row r="1047035" s="2" customFormat="1" ht="13.5" spans="1:6">
      <c r="A1047035" s="16"/>
      <c r="B1047035" s="17"/>
      <c r="C1047035" s="17"/>
      <c r="D1047035" s="17"/>
      <c r="E1047035" s="18"/>
      <c r="F1047035" s="18"/>
    </row>
    <row r="1047036" s="2" customFormat="1" ht="13.5" spans="1:6">
      <c r="A1047036" s="16"/>
      <c r="B1047036" s="17"/>
      <c r="C1047036" s="17"/>
      <c r="D1047036" s="17"/>
      <c r="E1047036" s="18"/>
      <c r="F1047036" s="18"/>
    </row>
    <row r="1047037" s="2" customFormat="1" ht="13.5" spans="1:6">
      <c r="A1047037" s="16"/>
      <c r="B1047037" s="17"/>
      <c r="C1047037" s="17"/>
      <c r="D1047037" s="17"/>
      <c r="E1047037" s="18"/>
      <c r="F1047037" s="18"/>
    </row>
    <row r="1047038" s="2" customFormat="1" ht="13.5" spans="1:6">
      <c r="A1047038" s="16"/>
      <c r="B1047038" s="17"/>
      <c r="C1047038" s="17"/>
      <c r="D1047038" s="17"/>
      <c r="E1047038" s="18"/>
      <c r="F1047038" s="18"/>
    </row>
    <row r="1047039" s="2" customFormat="1" ht="13.5" spans="1:6">
      <c r="A1047039" s="16"/>
      <c r="B1047039" s="17"/>
      <c r="C1047039" s="17"/>
      <c r="D1047039" s="17"/>
      <c r="E1047039" s="18"/>
      <c r="F1047039" s="18"/>
    </row>
    <row r="1047040" s="2" customFormat="1" ht="13.5" spans="1:6">
      <c r="A1047040" s="16"/>
      <c r="B1047040" s="17"/>
      <c r="C1047040" s="17"/>
      <c r="D1047040" s="17"/>
      <c r="E1047040" s="18"/>
      <c r="F1047040" s="18"/>
    </row>
    <row r="1047041" s="2" customFormat="1" ht="13.5" spans="1:6">
      <c r="A1047041" s="16"/>
      <c r="B1047041" s="17"/>
      <c r="C1047041" s="17"/>
      <c r="D1047041" s="17"/>
      <c r="E1047041" s="18"/>
      <c r="F1047041" s="18"/>
    </row>
    <row r="1047042" s="2" customFormat="1" ht="13.5" spans="1:6">
      <c r="A1047042" s="16"/>
      <c r="B1047042" s="17"/>
      <c r="C1047042" s="17"/>
      <c r="D1047042" s="17"/>
      <c r="E1047042" s="18"/>
      <c r="F1047042" s="18"/>
    </row>
    <row r="1047043" s="2" customFormat="1" ht="13.5" spans="1:6">
      <c r="A1047043" s="16"/>
      <c r="B1047043" s="17"/>
      <c r="C1047043" s="17"/>
      <c r="D1047043" s="17"/>
      <c r="E1047043" s="18"/>
      <c r="F1047043" s="18"/>
    </row>
    <row r="1047044" s="2" customFormat="1" ht="13.5" spans="1:6">
      <c r="A1047044" s="16"/>
      <c r="B1047044" s="17"/>
      <c r="C1047044" s="17"/>
      <c r="D1047044" s="17"/>
      <c r="E1047044" s="18"/>
      <c r="F1047044" s="18"/>
    </row>
    <row r="1047045" s="2" customFormat="1" ht="13.5" spans="1:6">
      <c r="A1047045" s="16"/>
      <c r="B1047045" s="17"/>
      <c r="C1047045" s="17"/>
      <c r="D1047045" s="17"/>
      <c r="E1047045" s="18"/>
      <c r="F1047045" s="18"/>
    </row>
    <row r="1047046" s="2" customFormat="1" ht="13.5" spans="1:6">
      <c r="A1047046" s="16"/>
      <c r="B1047046" s="17"/>
      <c r="C1047046" s="17"/>
      <c r="D1047046" s="17"/>
      <c r="E1047046" s="18"/>
      <c r="F1047046" s="18"/>
    </row>
    <row r="1047047" s="2" customFormat="1" ht="13.5" spans="1:6">
      <c r="A1047047" s="16"/>
      <c r="B1047047" s="17"/>
      <c r="C1047047" s="17"/>
      <c r="D1047047" s="17"/>
      <c r="E1047047" s="18"/>
      <c r="F1047047" s="18"/>
    </row>
    <row r="1047048" s="2" customFormat="1" ht="13.5" spans="1:6">
      <c r="A1047048" s="16"/>
      <c r="B1047048" s="17"/>
      <c r="C1047048" s="17"/>
      <c r="D1047048" s="17"/>
      <c r="E1047048" s="18"/>
      <c r="F1047048" s="18"/>
    </row>
    <row r="1047049" s="2" customFormat="1" ht="13.5" spans="1:6">
      <c r="A1047049" s="16"/>
      <c r="B1047049" s="17"/>
      <c r="C1047049" s="17"/>
      <c r="D1047049" s="17"/>
      <c r="E1047049" s="18"/>
      <c r="F1047049" s="18"/>
    </row>
    <row r="1047050" s="2" customFormat="1" ht="13.5" spans="1:6">
      <c r="A1047050" s="16"/>
      <c r="B1047050" s="17"/>
      <c r="C1047050" s="17"/>
      <c r="D1047050" s="17"/>
      <c r="E1047050" s="18"/>
      <c r="F1047050" s="18"/>
    </row>
    <row r="1047051" s="2" customFormat="1" ht="13.5" spans="1:6">
      <c r="A1047051" s="16"/>
      <c r="B1047051" s="17"/>
      <c r="C1047051" s="17"/>
      <c r="D1047051" s="17"/>
      <c r="E1047051" s="18"/>
      <c r="F1047051" s="18"/>
    </row>
    <row r="1047052" s="2" customFormat="1" ht="13.5" spans="1:6">
      <c r="A1047052" s="16"/>
      <c r="B1047052" s="17"/>
      <c r="C1047052" s="17"/>
      <c r="D1047052" s="17"/>
      <c r="E1047052" s="18"/>
      <c r="F1047052" s="18"/>
    </row>
    <row r="1047053" s="2" customFormat="1" ht="13.5" spans="1:6">
      <c r="A1047053" s="16"/>
      <c r="B1047053" s="17"/>
      <c r="C1047053" s="17"/>
      <c r="D1047053" s="17"/>
      <c r="E1047053" s="18"/>
      <c r="F1047053" s="18"/>
    </row>
    <row r="1047054" s="2" customFormat="1" ht="13.5" spans="1:6">
      <c r="A1047054" s="16"/>
      <c r="B1047054" s="17"/>
      <c r="C1047054" s="17"/>
      <c r="D1047054" s="17"/>
      <c r="E1047054" s="18"/>
      <c r="F1047054" s="18"/>
    </row>
    <row r="1047055" s="2" customFormat="1" ht="13.5" spans="1:6">
      <c r="A1047055" s="16"/>
      <c r="B1047055" s="17"/>
      <c r="C1047055" s="17"/>
      <c r="D1047055" s="17"/>
      <c r="E1047055" s="18"/>
      <c r="F1047055" s="18"/>
    </row>
    <row r="1047056" s="2" customFormat="1" ht="13.5" spans="1:6">
      <c r="A1047056" s="16"/>
      <c r="B1047056" s="17"/>
      <c r="C1047056" s="17"/>
      <c r="D1047056" s="17"/>
      <c r="E1047056" s="18"/>
      <c r="F1047056" s="18"/>
    </row>
    <row r="1047057" s="2" customFormat="1" ht="13.5" spans="1:6">
      <c r="A1047057" s="16"/>
      <c r="B1047057" s="17"/>
      <c r="C1047057" s="17"/>
      <c r="D1047057" s="17"/>
      <c r="E1047057" s="18"/>
      <c r="F1047057" s="18"/>
    </row>
    <row r="1047058" s="2" customFormat="1" ht="13.5" spans="1:6">
      <c r="A1047058" s="16"/>
      <c r="B1047058" s="17"/>
      <c r="C1047058" s="17"/>
      <c r="D1047058" s="17"/>
      <c r="E1047058" s="18"/>
      <c r="F1047058" s="18"/>
    </row>
    <row r="1047059" s="2" customFormat="1" ht="13.5" spans="1:6">
      <c r="A1047059" s="16"/>
      <c r="B1047059" s="17"/>
      <c r="C1047059" s="17"/>
      <c r="D1047059" s="17"/>
      <c r="E1047059" s="18"/>
      <c r="F1047059" s="18"/>
    </row>
    <row r="1047060" s="2" customFormat="1" ht="13.5" spans="1:6">
      <c r="A1047060" s="16"/>
      <c r="B1047060" s="17"/>
      <c r="C1047060" s="17"/>
      <c r="D1047060" s="17"/>
      <c r="E1047060" s="18"/>
      <c r="F1047060" s="18"/>
    </row>
    <row r="1047061" s="2" customFormat="1" ht="13.5" spans="1:6">
      <c r="A1047061" s="16"/>
      <c r="B1047061" s="17"/>
      <c r="C1047061" s="17"/>
      <c r="D1047061" s="17"/>
      <c r="E1047061" s="18"/>
      <c r="F1047061" s="18"/>
    </row>
    <row r="1047062" s="2" customFormat="1" ht="13.5" spans="1:6">
      <c r="A1047062" s="16"/>
      <c r="B1047062" s="17"/>
      <c r="C1047062" s="17"/>
      <c r="D1047062" s="17"/>
      <c r="E1047062" s="18"/>
      <c r="F1047062" s="18"/>
    </row>
    <row r="1047063" s="2" customFormat="1" ht="13.5" spans="1:6">
      <c r="A1047063" s="16"/>
      <c r="B1047063" s="17"/>
      <c r="C1047063" s="17"/>
      <c r="D1047063" s="17"/>
      <c r="E1047063" s="18"/>
      <c r="F1047063" s="18"/>
    </row>
    <row r="1047064" s="2" customFormat="1" ht="13.5" spans="1:6">
      <c r="A1047064" s="16"/>
      <c r="B1047064" s="17"/>
      <c r="C1047064" s="17"/>
      <c r="D1047064" s="17"/>
      <c r="E1047064" s="18"/>
      <c r="F1047064" s="18"/>
    </row>
    <row r="1047065" s="2" customFormat="1" ht="13.5" spans="1:6">
      <c r="A1047065" s="16"/>
      <c r="B1047065" s="17"/>
      <c r="C1047065" s="17"/>
      <c r="D1047065" s="17"/>
      <c r="E1047065" s="18"/>
      <c r="F1047065" s="18"/>
    </row>
    <row r="1047066" s="2" customFormat="1" ht="13.5" spans="1:6">
      <c r="A1047066" s="16"/>
      <c r="B1047066" s="17"/>
      <c r="C1047066" s="17"/>
      <c r="D1047066" s="17"/>
      <c r="E1047066" s="18"/>
      <c r="F1047066" s="18"/>
    </row>
    <row r="1047067" s="2" customFormat="1" ht="13.5" spans="1:6">
      <c r="A1047067" s="16"/>
      <c r="B1047067" s="17"/>
      <c r="C1047067" s="17"/>
      <c r="D1047067" s="17"/>
      <c r="E1047067" s="18"/>
      <c r="F1047067" s="18"/>
    </row>
    <row r="1047068" s="2" customFormat="1" ht="13.5" spans="1:6">
      <c r="A1047068" s="16"/>
      <c r="B1047068" s="17"/>
      <c r="C1047068" s="17"/>
      <c r="D1047068" s="17"/>
      <c r="E1047068" s="18"/>
      <c r="F1047068" s="18"/>
    </row>
    <row r="1047069" s="2" customFormat="1" ht="13.5" spans="1:6">
      <c r="A1047069" s="16"/>
      <c r="B1047069" s="17"/>
      <c r="C1047069" s="17"/>
      <c r="D1047069" s="17"/>
      <c r="E1047069" s="18"/>
      <c r="F1047069" s="18"/>
    </row>
    <row r="1047070" s="2" customFormat="1" ht="13.5" spans="1:6">
      <c r="A1047070" s="16"/>
      <c r="B1047070" s="17"/>
      <c r="C1047070" s="17"/>
      <c r="D1047070" s="17"/>
      <c r="E1047070" s="18"/>
      <c r="F1047070" s="18"/>
    </row>
    <row r="1047071" s="2" customFormat="1" ht="13.5" spans="1:6">
      <c r="A1047071" s="16"/>
      <c r="B1047071" s="17"/>
      <c r="C1047071" s="17"/>
      <c r="D1047071" s="17"/>
      <c r="E1047071" s="18"/>
      <c r="F1047071" s="18"/>
    </row>
    <row r="1047072" s="2" customFormat="1" ht="13.5" spans="1:6">
      <c r="A1047072" s="16"/>
      <c r="B1047072" s="17"/>
      <c r="C1047072" s="17"/>
      <c r="D1047072" s="17"/>
      <c r="E1047072" s="18"/>
      <c r="F1047072" s="18"/>
    </row>
    <row r="1047073" s="2" customFormat="1" ht="13.5" spans="1:6">
      <c r="A1047073" s="16"/>
      <c r="B1047073" s="17"/>
      <c r="C1047073" s="17"/>
      <c r="D1047073" s="17"/>
      <c r="E1047073" s="18"/>
      <c r="F1047073" s="18"/>
    </row>
    <row r="1047074" s="2" customFormat="1" ht="13.5" spans="1:6">
      <c r="A1047074" s="16"/>
      <c r="B1047074" s="17"/>
      <c r="C1047074" s="17"/>
      <c r="D1047074" s="17"/>
      <c r="E1047074" s="18"/>
      <c r="F1047074" s="18"/>
    </row>
    <row r="1047075" s="2" customFormat="1" ht="13.5" spans="1:6">
      <c r="A1047075" s="16"/>
      <c r="B1047075" s="17"/>
      <c r="C1047075" s="17"/>
      <c r="D1047075" s="17"/>
      <c r="E1047075" s="18"/>
      <c r="F1047075" s="18"/>
    </row>
    <row r="1047076" s="2" customFormat="1" ht="13.5" spans="1:6">
      <c r="A1047076" s="16"/>
      <c r="B1047076" s="17"/>
      <c r="C1047076" s="17"/>
      <c r="D1047076" s="17"/>
      <c r="E1047076" s="18"/>
      <c r="F1047076" s="18"/>
    </row>
    <row r="1047077" s="2" customFormat="1" ht="13.5" spans="1:6">
      <c r="A1047077" s="16"/>
      <c r="B1047077" s="17"/>
      <c r="C1047077" s="17"/>
      <c r="D1047077" s="17"/>
      <c r="E1047077" s="18"/>
      <c r="F1047077" s="18"/>
    </row>
    <row r="1047078" s="2" customFormat="1" ht="13.5" spans="1:6">
      <c r="A1047078" s="16"/>
      <c r="B1047078" s="17"/>
      <c r="C1047078" s="17"/>
      <c r="D1047078" s="17"/>
      <c r="E1047078" s="18"/>
      <c r="F1047078" s="18"/>
    </row>
    <row r="1047079" s="2" customFormat="1" ht="13.5" spans="1:6">
      <c r="A1047079" s="16"/>
      <c r="B1047079" s="17"/>
      <c r="C1047079" s="17"/>
      <c r="D1047079" s="17"/>
      <c r="E1047079" s="18"/>
      <c r="F1047079" s="18"/>
    </row>
    <row r="1047080" s="2" customFormat="1" ht="13.5" spans="1:6">
      <c r="A1047080" s="16"/>
      <c r="B1047080" s="17"/>
      <c r="C1047080" s="17"/>
      <c r="D1047080" s="17"/>
      <c r="E1047080" s="18"/>
      <c r="F1047080" s="18"/>
    </row>
    <row r="1047081" s="2" customFormat="1" ht="13.5" spans="1:6">
      <c r="A1047081" s="16"/>
      <c r="B1047081" s="17"/>
      <c r="C1047081" s="17"/>
      <c r="D1047081" s="17"/>
      <c r="E1047081" s="18"/>
      <c r="F1047081" s="18"/>
    </row>
    <row r="1047082" s="2" customFormat="1" ht="13.5" spans="1:6">
      <c r="A1047082" s="16"/>
      <c r="B1047082" s="17"/>
      <c r="C1047082" s="17"/>
      <c r="D1047082" s="17"/>
      <c r="E1047082" s="18"/>
      <c r="F1047082" s="18"/>
    </row>
    <row r="1047083" s="2" customFormat="1" ht="13.5" spans="1:6">
      <c r="A1047083" s="16"/>
      <c r="B1047083" s="17"/>
      <c r="C1047083" s="17"/>
      <c r="D1047083" s="17"/>
      <c r="E1047083" s="18"/>
      <c r="F1047083" s="18"/>
    </row>
    <row r="1047084" s="2" customFormat="1" ht="13.5" spans="1:6">
      <c r="A1047084" s="16"/>
      <c r="B1047084" s="17"/>
      <c r="C1047084" s="17"/>
      <c r="D1047084" s="17"/>
      <c r="E1047084" s="18"/>
      <c r="F1047084" s="18"/>
    </row>
    <row r="1047085" s="2" customFormat="1" ht="13.5" spans="1:6">
      <c r="A1047085" s="16"/>
      <c r="B1047085" s="17"/>
      <c r="C1047085" s="17"/>
      <c r="D1047085" s="17"/>
      <c r="E1047085" s="18"/>
      <c r="F1047085" s="18"/>
    </row>
    <row r="1047086" s="2" customFormat="1" ht="13.5" spans="1:6">
      <c r="A1047086" s="16"/>
      <c r="B1047086" s="17"/>
      <c r="C1047086" s="17"/>
      <c r="D1047086" s="17"/>
      <c r="E1047086" s="18"/>
      <c r="F1047086" s="18"/>
    </row>
    <row r="1047087" s="2" customFormat="1" ht="13.5" spans="1:6">
      <c r="A1047087" s="16"/>
      <c r="B1047087" s="17"/>
      <c r="C1047087" s="17"/>
      <c r="D1047087" s="17"/>
      <c r="E1047087" s="18"/>
      <c r="F1047087" s="18"/>
    </row>
    <row r="1047088" s="2" customFormat="1" ht="13.5" spans="1:6">
      <c r="A1047088" s="16"/>
      <c r="B1047088" s="17"/>
      <c r="C1047088" s="17"/>
      <c r="D1047088" s="17"/>
      <c r="E1047088" s="18"/>
      <c r="F1047088" s="18"/>
    </row>
    <row r="1047089" s="2" customFormat="1" ht="13.5" spans="1:6">
      <c r="A1047089" s="16"/>
      <c r="B1047089" s="17"/>
      <c r="C1047089" s="17"/>
      <c r="D1047089" s="17"/>
      <c r="E1047089" s="18"/>
      <c r="F1047089" s="18"/>
    </row>
    <row r="1047090" s="2" customFormat="1" ht="13.5" spans="1:6">
      <c r="A1047090" s="16"/>
      <c r="B1047090" s="17"/>
      <c r="C1047090" s="17"/>
      <c r="D1047090" s="17"/>
      <c r="E1047090" s="18"/>
      <c r="F1047090" s="18"/>
    </row>
    <row r="1047091" s="2" customFormat="1" ht="13.5" spans="1:6">
      <c r="A1047091" s="16"/>
      <c r="B1047091" s="17"/>
      <c r="C1047091" s="17"/>
      <c r="D1047091" s="17"/>
      <c r="E1047091" s="18"/>
      <c r="F1047091" s="18"/>
    </row>
    <row r="1047092" s="2" customFormat="1" ht="13.5" spans="1:6">
      <c r="A1047092" s="16"/>
      <c r="B1047092" s="17"/>
      <c r="C1047092" s="17"/>
      <c r="D1047092" s="17"/>
      <c r="E1047092" s="18"/>
      <c r="F1047092" s="18"/>
    </row>
    <row r="1047093" s="2" customFormat="1" ht="13.5" spans="1:6">
      <c r="A1047093" s="16"/>
      <c r="B1047093" s="17"/>
      <c r="C1047093" s="17"/>
      <c r="D1047093" s="17"/>
      <c r="E1047093" s="18"/>
      <c r="F1047093" s="18"/>
    </row>
    <row r="1047094" s="2" customFormat="1" ht="13.5" spans="1:6">
      <c r="A1047094" s="16"/>
      <c r="B1047094" s="17"/>
      <c r="C1047094" s="17"/>
      <c r="D1047094" s="17"/>
      <c r="E1047094" s="18"/>
      <c r="F1047094" s="18"/>
    </row>
    <row r="1047095" s="2" customFormat="1" ht="13.5" spans="1:6">
      <c r="A1047095" s="16"/>
      <c r="B1047095" s="17"/>
      <c r="C1047095" s="17"/>
      <c r="D1047095" s="17"/>
      <c r="E1047095" s="18"/>
      <c r="F1047095" s="18"/>
    </row>
    <row r="1047096" s="2" customFormat="1" ht="13.5" spans="1:6">
      <c r="A1047096" s="16"/>
      <c r="B1047096" s="17"/>
      <c r="C1047096" s="17"/>
      <c r="D1047096" s="17"/>
      <c r="E1047096" s="18"/>
      <c r="F1047096" s="18"/>
    </row>
    <row r="1047097" s="2" customFormat="1" ht="13.5" spans="1:6">
      <c r="A1047097" s="16"/>
      <c r="B1047097" s="17"/>
      <c r="C1047097" s="17"/>
      <c r="D1047097" s="17"/>
      <c r="E1047097" s="18"/>
      <c r="F1047097" s="18"/>
    </row>
    <row r="1047098" s="2" customFormat="1" ht="13.5" spans="1:6">
      <c r="A1047098" s="16"/>
      <c r="B1047098" s="17"/>
      <c r="C1047098" s="17"/>
      <c r="D1047098" s="17"/>
      <c r="E1047098" s="18"/>
      <c r="F1047098" s="18"/>
    </row>
    <row r="1047099" s="2" customFormat="1" ht="13.5" spans="1:6">
      <c r="A1047099" s="16"/>
      <c r="B1047099" s="17"/>
      <c r="C1047099" s="17"/>
      <c r="D1047099" s="17"/>
      <c r="E1047099" s="18"/>
      <c r="F1047099" s="18"/>
    </row>
    <row r="1047100" s="2" customFormat="1" ht="13.5" spans="1:6">
      <c r="A1047100" s="16"/>
      <c r="B1047100" s="17"/>
      <c r="C1047100" s="17"/>
      <c r="D1047100" s="17"/>
      <c r="E1047100" s="18"/>
      <c r="F1047100" s="18"/>
    </row>
    <row r="1047101" s="2" customFormat="1" ht="13.5" spans="1:6">
      <c r="A1047101" s="16"/>
      <c r="B1047101" s="17"/>
      <c r="C1047101" s="17"/>
      <c r="D1047101" s="17"/>
      <c r="E1047101" s="18"/>
      <c r="F1047101" s="18"/>
    </row>
    <row r="1047102" s="2" customFormat="1" ht="13.5" spans="1:6">
      <c r="A1047102" s="16"/>
      <c r="B1047102" s="17"/>
      <c r="C1047102" s="17"/>
      <c r="D1047102" s="17"/>
      <c r="E1047102" s="18"/>
      <c r="F1047102" s="18"/>
    </row>
    <row r="1047103" s="2" customFormat="1" ht="13.5" spans="1:6">
      <c r="A1047103" s="16"/>
      <c r="B1047103" s="17"/>
      <c r="C1047103" s="17"/>
      <c r="D1047103" s="17"/>
      <c r="E1047103" s="18"/>
      <c r="F1047103" s="18"/>
    </row>
    <row r="1047104" s="2" customFormat="1" ht="13.5" spans="1:6">
      <c r="A1047104" s="16"/>
      <c r="B1047104" s="17"/>
      <c r="C1047104" s="17"/>
      <c r="D1047104" s="17"/>
      <c r="E1047104" s="18"/>
      <c r="F1047104" s="18"/>
    </row>
    <row r="1047105" s="2" customFormat="1" ht="13.5" spans="1:6">
      <c r="A1047105" s="16"/>
      <c r="B1047105" s="17"/>
      <c r="C1047105" s="17"/>
      <c r="D1047105" s="17"/>
      <c r="E1047105" s="18"/>
      <c r="F1047105" s="18"/>
    </row>
    <row r="1047106" s="2" customFormat="1" ht="13.5" spans="1:6">
      <c r="A1047106" s="16"/>
      <c r="B1047106" s="17"/>
      <c r="C1047106" s="17"/>
      <c r="D1047106" s="17"/>
      <c r="E1047106" s="18"/>
      <c r="F1047106" s="18"/>
    </row>
    <row r="1047107" s="2" customFormat="1" ht="13.5" spans="1:6">
      <c r="A1047107" s="16"/>
      <c r="B1047107" s="17"/>
      <c r="C1047107" s="17"/>
      <c r="D1047107" s="17"/>
      <c r="E1047107" s="18"/>
      <c r="F1047107" s="18"/>
    </row>
    <row r="1047108" s="2" customFormat="1" ht="13.5" spans="1:6">
      <c r="A1047108" s="16"/>
      <c r="B1047108" s="17"/>
      <c r="C1047108" s="17"/>
      <c r="D1047108" s="17"/>
      <c r="E1047108" s="18"/>
      <c r="F1047108" s="18"/>
    </row>
    <row r="1047109" s="2" customFormat="1" ht="13.5" spans="1:6">
      <c r="A1047109" s="16"/>
      <c r="B1047109" s="17"/>
      <c r="C1047109" s="17"/>
      <c r="D1047109" s="17"/>
      <c r="E1047109" s="18"/>
      <c r="F1047109" s="18"/>
    </row>
    <row r="1047110" s="2" customFormat="1" ht="13.5" spans="1:6">
      <c r="A1047110" s="16"/>
      <c r="B1047110" s="17"/>
      <c r="C1047110" s="17"/>
      <c r="D1047110" s="17"/>
      <c r="E1047110" s="18"/>
      <c r="F1047110" s="18"/>
    </row>
    <row r="1047111" s="2" customFormat="1" ht="13.5" spans="1:6">
      <c r="A1047111" s="16"/>
      <c r="B1047111" s="17"/>
      <c r="C1047111" s="17"/>
      <c r="D1047111" s="17"/>
      <c r="E1047111" s="18"/>
      <c r="F1047111" s="18"/>
    </row>
    <row r="1047112" s="2" customFormat="1" ht="13.5" spans="1:6">
      <c r="A1047112" s="16"/>
      <c r="B1047112" s="17"/>
      <c r="C1047112" s="17"/>
      <c r="D1047112" s="17"/>
      <c r="E1047112" s="18"/>
      <c r="F1047112" s="18"/>
    </row>
    <row r="1047113" s="2" customFormat="1" ht="13.5" spans="1:6">
      <c r="A1047113" s="16"/>
      <c r="B1047113" s="17"/>
      <c r="C1047113" s="17"/>
      <c r="D1047113" s="17"/>
      <c r="E1047113" s="18"/>
      <c r="F1047113" s="18"/>
    </row>
    <row r="1047114" s="2" customFormat="1" ht="13.5" spans="1:6">
      <c r="A1047114" s="16"/>
      <c r="B1047114" s="17"/>
      <c r="C1047114" s="17"/>
      <c r="D1047114" s="17"/>
      <c r="E1047114" s="18"/>
      <c r="F1047114" s="18"/>
    </row>
    <row r="1047115" s="2" customFormat="1" ht="13.5" spans="1:6">
      <c r="A1047115" s="16"/>
      <c r="B1047115" s="17"/>
      <c r="C1047115" s="17"/>
      <c r="D1047115" s="17"/>
      <c r="E1047115" s="18"/>
      <c r="F1047115" s="18"/>
    </row>
    <row r="1047116" s="2" customFormat="1" ht="13.5" spans="1:6">
      <c r="A1047116" s="16"/>
      <c r="B1047116" s="17"/>
      <c r="C1047116" s="17"/>
      <c r="D1047116" s="17"/>
      <c r="E1047116" s="18"/>
      <c r="F1047116" s="18"/>
    </row>
    <row r="1047117" s="2" customFormat="1" ht="13.5" spans="1:6">
      <c r="A1047117" s="16"/>
      <c r="B1047117" s="17"/>
      <c r="C1047117" s="17"/>
      <c r="D1047117" s="17"/>
      <c r="E1047117" s="18"/>
      <c r="F1047117" s="18"/>
    </row>
    <row r="1047118" s="2" customFormat="1" ht="13.5" spans="1:6">
      <c r="A1047118" s="16"/>
      <c r="B1047118" s="17"/>
      <c r="C1047118" s="17"/>
      <c r="D1047118" s="17"/>
      <c r="E1047118" s="18"/>
      <c r="F1047118" s="18"/>
    </row>
    <row r="1047119" s="2" customFormat="1" ht="13.5" spans="1:6">
      <c r="A1047119" s="16"/>
      <c r="B1047119" s="17"/>
      <c r="C1047119" s="17"/>
      <c r="D1047119" s="17"/>
      <c r="E1047119" s="18"/>
      <c r="F1047119" s="18"/>
    </row>
    <row r="1047120" s="2" customFormat="1" ht="13.5" spans="1:6">
      <c r="A1047120" s="16"/>
      <c r="B1047120" s="17"/>
      <c r="C1047120" s="17"/>
      <c r="D1047120" s="17"/>
      <c r="E1047120" s="18"/>
      <c r="F1047120" s="18"/>
    </row>
    <row r="1047121" s="2" customFormat="1" ht="13.5" spans="1:6">
      <c r="A1047121" s="16"/>
      <c r="B1047121" s="17"/>
      <c r="C1047121" s="17"/>
      <c r="D1047121" s="17"/>
      <c r="E1047121" s="18"/>
      <c r="F1047121" s="18"/>
    </row>
    <row r="1047122" s="2" customFormat="1" ht="13.5" spans="1:6">
      <c r="A1047122" s="16"/>
      <c r="B1047122" s="17"/>
      <c r="C1047122" s="17"/>
      <c r="D1047122" s="17"/>
      <c r="E1047122" s="18"/>
      <c r="F1047122" s="18"/>
    </row>
    <row r="1047123" s="2" customFormat="1" ht="13.5" spans="1:6">
      <c r="A1047123" s="16"/>
      <c r="B1047123" s="17"/>
      <c r="C1047123" s="17"/>
      <c r="D1047123" s="17"/>
      <c r="E1047123" s="18"/>
      <c r="F1047123" s="18"/>
    </row>
    <row r="1047124" s="2" customFormat="1" ht="13.5" spans="1:6">
      <c r="A1047124" s="16"/>
      <c r="B1047124" s="17"/>
      <c r="C1047124" s="17"/>
      <c r="D1047124" s="17"/>
      <c r="E1047124" s="18"/>
      <c r="F1047124" s="18"/>
    </row>
    <row r="1047125" s="2" customFormat="1" ht="13.5" spans="1:6">
      <c r="A1047125" s="16"/>
      <c r="B1047125" s="17"/>
      <c r="C1047125" s="17"/>
      <c r="D1047125" s="17"/>
      <c r="E1047125" s="18"/>
      <c r="F1047125" s="18"/>
    </row>
    <row r="1047126" s="2" customFormat="1" ht="13.5" spans="1:6">
      <c r="A1047126" s="16"/>
      <c r="B1047126" s="17"/>
      <c r="C1047126" s="17"/>
      <c r="D1047126" s="17"/>
      <c r="E1047126" s="18"/>
      <c r="F1047126" s="18"/>
    </row>
    <row r="1047127" s="2" customFormat="1" ht="13.5" spans="1:6">
      <c r="A1047127" s="16"/>
      <c r="B1047127" s="17"/>
      <c r="C1047127" s="17"/>
      <c r="D1047127" s="17"/>
      <c r="E1047127" s="18"/>
      <c r="F1047127" s="18"/>
    </row>
    <row r="1047128" s="2" customFormat="1" ht="13.5" spans="1:6">
      <c r="A1047128" s="16"/>
      <c r="B1047128" s="17"/>
      <c r="C1047128" s="17"/>
      <c r="D1047128" s="17"/>
      <c r="E1047128" s="18"/>
      <c r="F1047128" s="18"/>
    </row>
    <row r="1047129" s="2" customFormat="1" ht="13.5" spans="1:6">
      <c r="A1047129" s="16"/>
      <c r="B1047129" s="17"/>
      <c r="C1047129" s="17"/>
      <c r="D1047129" s="17"/>
      <c r="E1047129" s="18"/>
      <c r="F1047129" s="18"/>
    </row>
    <row r="1047130" s="2" customFormat="1" ht="13.5" spans="1:6">
      <c r="A1047130" s="16"/>
      <c r="B1047130" s="17"/>
      <c r="C1047130" s="17"/>
      <c r="D1047130" s="17"/>
      <c r="E1047130" s="18"/>
      <c r="F1047130" s="18"/>
    </row>
    <row r="1047131" s="2" customFormat="1" ht="13.5" spans="1:6">
      <c r="A1047131" s="16"/>
      <c r="B1047131" s="17"/>
      <c r="C1047131" s="17"/>
      <c r="D1047131" s="17"/>
      <c r="E1047131" s="18"/>
      <c r="F1047131" s="18"/>
    </row>
    <row r="1047132" s="2" customFormat="1" ht="13.5" spans="1:6">
      <c r="A1047132" s="16"/>
      <c r="B1047132" s="17"/>
      <c r="C1047132" s="17"/>
      <c r="D1047132" s="17"/>
      <c r="E1047132" s="18"/>
      <c r="F1047132" s="18"/>
    </row>
    <row r="1047133" s="2" customFormat="1" ht="13.5" spans="1:6">
      <c r="A1047133" s="16"/>
      <c r="B1047133" s="17"/>
      <c r="C1047133" s="17"/>
      <c r="D1047133" s="17"/>
      <c r="E1047133" s="18"/>
      <c r="F1047133" s="18"/>
    </row>
    <row r="1047134" s="2" customFormat="1" ht="13.5" spans="1:6">
      <c r="A1047134" s="16"/>
      <c r="B1047134" s="17"/>
      <c r="C1047134" s="17"/>
      <c r="D1047134" s="17"/>
      <c r="E1047134" s="18"/>
      <c r="F1047134" s="18"/>
    </row>
    <row r="1047135" s="2" customFormat="1" ht="13.5" spans="1:6">
      <c r="A1047135" s="16"/>
      <c r="B1047135" s="17"/>
      <c r="C1047135" s="17"/>
      <c r="D1047135" s="17"/>
      <c r="E1047135" s="18"/>
      <c r="F1047135" s="18"/>
    </row>
    <row r="1047136" s="2" customFormat="1" ht="13.5" spans="1:6">
      <c r="A1047136" s="16"/>
      <c r="B1047136" s="17"/>
      <c r="C1047136" s="17"/>
      <c r="D1047136" s="17"/>
      <c r="E1047136" s="18"/>
      <c r="F1047136" s="18"/>
    </row>
    <row r="1047137" s="2" customFormat="1" ht="13.5" spans="1:6">
      <c r="A1047137" s="16"/>
      <c r="B1047137" s="17"/>
      <c r="C1047137" s="17"/>
      <c r="D1047137" s="17"/>
      <c r="E1047137" s="18"/>
      <c r="F1047137" s="18"/>
    </row>
    <row r="1047138" s="2" customFormat="1" ht="13.5" spans="1:6">
      <c r="A1047138" s="16"/>
      <c r="B1047138" s="17"/>
      <c r="C1047138" s="17"/>
      <c r="D1047138" s="17"/>
      <c r="E1047138" s="18"/>
      <c r="F1047138" s="18"/>
    </row>
    <row r="1047139" s="2" customFormat="1" ht="13.5" spans="1:6">
      <c r="A1047139" s="16"/>
      <c r="B1047139" s="17"/>
      <c r="C1047139" s="17"/>
      <c r="D1047139" s="17"/>
      <c r="E1047139" s="18"/>
      <c r="F1047139" s="18"/>
    </row>
    <row r="1047140" s="2" customFormat="1" ht="13.5" spans="1:6">
      <c r="A1047140" s="16"/>
      <c r="B1047140" s="17"/>
      <c r="C1047140" s="17"/>
      <c r="D1047140" s="17"/>
      <c r="E1047140" s="18"/>
      <c r="F1047140" s="18"/>
    </row>
    <row r="1047141" s="2" customFormat="1" ht="13.5" spans="1:6">
      <c r="A1047141" s="16"/>
      <c r="B1047141" s="17"/>
      <c r="C1047141" s="17"/>
      <c r="D1047141" s="17"/>
      <c r="E1047141" s="18"/>
      <c r="F1047141" s="18"/>
    </row>
    <row r="1047142" s="2" customFormat="1" ht="13.5" spans="1:6">
      <c r="A1047142" s="16"/>
      <c r="B1047142" s="17"/>
      <c r="C1047142" s="17"/>
      <c r="D1047142" s="17"/>
      <c r="E1047142" s="18"/>
      <c r="F1047142" s="18"/>
    </row>
    <row r="1047143" s="2" customFormat="1" ht="13.5" spans="1:6">
      <c r="A1047143" s="16"/>
      <c r="B1047143" s="17"/>
      <c r="C1047143" s="17"/>
      <c r="D1047143" s="17"/>
      <c r="E1047143" s="18"/>
      <c r="F1047143" s="18"/>
    </row>
    <row r="1047144" s="2" customFormat="1" ht="13.5" spans="1:6">
      <c r="A1047144" s="16"/>
      <c r="B1047144" s="17"/>
      <c r="C1047144" s="17"/>
      <c r="D1047144" s="17"/>
      <c r="E1047144" s="18"/>
      <c r="F1047144" s="18"/>
    </row>
    <row r="1047145" s="2" customFormat="1" ht="13.5" spans="1:6">
      <c r="A1047145" s="16"/>
      <c r="B1047145" s="17"/>
      <c r="C1047145" s="17"/>
      <c r="D1047145" s="17"/>
      <c r="E1047145" s="18"/>
      <c r="F1047145" s="18"/>
    </row>
    <row r="1047146" s="2" customFormat="1" ht="13.5" spans="1:6">
      <c r="A1047146" s="16"/>
      <c r="B1047146" s="17"/>
      <c r="C1047146" s="17"/>
      <c r="D1047146" s="17"/>
      <c r="E1047146" s="18"/>
      <c r="F1047146" s="18"/>
    </row>
    <row r="1047147" s="2" customFormat="1" ht="13.5" spans="1:6">
      <c r="A1047147" s="16"/>
      <c r="B1047147" s="17"/>
      <c r="C1047147" s="17"/>
      <c r="D1047147" s="17"/>
      <c r="E1047147" s="18"/>
      <c r="F1047147" s="18"/>
    </row>
    <row r="1047148" s="2" customFormat="1" ht="13.5" spans="1:6">
      <c r="A1047148" s="16"/>
      <c r="B1047148" s="17"/>
      <c r="C1047148" s="17"/>
      <c r="D1047148" s="17"/>
      <c r="E1047148" s="18"/>
      <c r="F1047148" s="18"/>
    </row>
    <row r="1047149" s="2" customFormat="1" ht="13.5" spans="1:6">
      <c r="A1047149" s="16"/>
      <c r="B1047149" s="17"/>
      <c r="C1047149" s="17"/>
      <c r="D1047149" s="17"/>
      <c r="E1047149" s="18"/>
      <c r="F1047149" s="18"/>
    </row>
    <row r="1047150" s="2" customFormat="1" ht="13.5" spans="1:6">
      <c r="A1047150" s="16"/>
      <c r="B1047150" s="17"/>
      <c r="C1047150" s="17"/>
      <c r="D1047150" s="17"/>
      <c r="E1047150" s="18"/>
      <c r="F1047150" s="18"/>
    </row>
    <row r="1047151" s="2" customFormat="1" ht="13.5" spans="1:6">
      <c r="A1047151" s="16"/>
      <c r="B1047151" s="17"/>
      <c r="C1047151" s="17"/>
      <c r="D1047151" s="17"/>
      <c r="E1047151" s="18"/>
      <c r="F1047151" s="18"/>
    </row>
    <row r="1047152" s="2" customFormat="1" ht="13.5" spans="1:6">
      <c r="A1047152" s="16"/>
      <c r="B1047152" s="17"/>
      <c r="C1047152" s="17"/>
      <c r="D1047152" s="17"/>
      <c r="E1047152" s="18"/>
      <c r="F1047152" s="18"/>
    </row>
    <row r="1047153" s="2" customFormat="1" ht="13.5" spans="1:6">
      <c r="A1047153" s="16"/>
      <c r="B1047153" s="17"/>
      <c r="C1047153" s="17"/>
      <c r="D1047153" s="17"/>
      <c r="E1047153" s="18"/>
      <c r="F1047153" s="18"/>
    </row>
    <row r="1047154" s="2" customFormat="1" ht="13.5" spans="1:6">
      <c r="A1047154" s="16"/>
      <c r="B1047154" s="17"/>
      <c r="C1047154" s="17"/>
      <c r="D1047154" s="17"/>
      <c r="E1047154" s="18"/>
      <c r="F1047154" s="18"/>
    </row>
    <row r="1047155" s="2" customFormat="1" ht="13.5" spans="1:6">
      <c r="A1047155" s="16"/>
      <c r="B1047155" s="17"/>
      <c r="C1047155" s="17"/>
      <c r="D1047155" s="17"/>
      <c r="E1047155" s="18"/>
      <c r="F1047155" s="18"/>
    </row>
    <row r="1047156" s="2" customFormat="1" ht="13.5" spans="1:6">
      <c r="A1047156" s="16"/>
      <c r="B1047156" s="17"/>
      <c r="C1047156" s="17"/>
      <c r="D1047156" s="17"/>
      <c r="E1047156" s="18"/>
      <c r="F1047156" s="18"/>
    </row>
    <row r="1047157" s="2" customFormat="1" ht="13.5" spans="1:6">
      <c r="A1047157" s="16"/>
      <c r="B1047157" s="17"/>
      <c r="C1047157" s="17"/>
      <c r="D1047157" s="17"/>
      <c r="E1047157" s="18"/>
      <c r="F1047157" s="18"/>
    </row>
    <row r="1047158" s="2" customFormat="1" ht="13.5" spans="1:6">
      <c r="A1047158" s="16"/>
      <c r="B1047158" s="17"/>
      <c r="C1047158" s="17"/>
      <c r="D1047158" s="17"/>
      <c r="E1047158" s="18"/>
      <c r="F1047158" s="18"/>
    </row>
    <row r="1047159" s="2" customFormat="1" ht="13.5" spans="1:6">
      <c r="A1047159" s="16"/>
      <c r="B1047159" s="17"/>
      <c r="C1047159" s="17"/>
      <c r="D1047159" s="17"/>
      <c r="E1047159" s="18"/>
      <c r="F1047159" s="18"/>
    </row>
    <row r="1047160" s="2" customFormat="1" ht="13.5" spans="1:6">
      <c r="A1047160" s="16"/>
      <c r="B1047160" s="17"/>
      <c r="C1047160" s="17"/>
      <c r="D1047160" s="17"/>
      <c r="E1047160" s="18"/>
      <c r="F1047160" s="18"/>
    </row>
    <row r="1047161" s="2" customFormat="1" ht="13.5" spans="1:6">
      <c r="A1047161" s="16"/>
      <c r="B1047161" s="17"/>
      <c r="C1047161" s="17"/>
      <c r="D1047161" s="17"/>
      <c r="E1047161" s="18"/>
      <c r="F1047161" s="18"/>
    </row>
    <row r="1047162" s="2" customFormat="1" ht="13.5" spans="1:6">
      <c r="A1047162" s="16"/>
      <c r="B1047162" s="17"/>
      <c r="C1047162" s="17"/>
      <c r="D1047162" s="17"/>
      <c r="E1047162" s="18"/>
      <c r="F1047162" s="18"/>
    </row>
    <row r="1047163" s="2" customFormat="1" ht="13.5" spans="1:6">
      <c r="A1047163" s="16"/>
      <c r="B1047163" s="17"/>
      <c r="C1047163" s="17"/>
      <c r="D1047163" s="17"/>
      <c r="E1047163" s="18"/>
      <c r="F1047163" s="18"/>
    </row>
    <row r="1047164" s="2" customFormat="1" ht="13.5" spans="1:6">
      <c r="A1047164" s="16"/>
      <c r="B1047164" s="17"/>
      <c r="C1047164" s="17"/>
      <c r="D1047164" s="17"/>
      <c r="E1047164" s="18"/>
      <c r="F1047164" s="18"/>
    </row>
    <row r="1047165" s="2" customFormat="1" ht="13.5" spans="1:6">
      <c r="A1047165" s="16"/>
      <c r="B1047165" s="17"/>
      <c r="C1047165" s="17"/>
      <c r="D1047165" s="17"/>
      <c r="E1047165" s="18"/>
      <c r="F1047165" s="18"/>
    </row>
    <row r="1047166" s="2" customFormat="1" ht="13.5" spans="1:6">
      <c r="A1047166" s="16"/>
      <c r="B1047166" s="17"/>
      <c r="C1047166" s="17"/>
      <c r="D1047166" s="17"/>
      <c r="E1047166" s="18"/>
      <c r="F1047166" s="18"/>
    </row>
    <row r="1047167" s="2" customFormat="1" ht="13.5" spans="1:6">
      <c r="A1047167" s="16"/>
      <c r="B1047167" s="17"/>
      <c r="C1047167" s="17"/>
      <c r="D1047167" s="17"/>
      <c r="E1047167" s="18"/>
      <c r="F1047167" s="18"/>
    </row>
    <row r="1047168" s="2" customFormat="1" ht="13.5" spans="1:6">
      <c r="A1047168" s="16"/>
      <c r="B1047168" s="17"/>
      <c r="C1047168" s="17"/>
      <c r="D1047168" s="17"/>
      <c r="E1047168" s="18"/>
      <c r="F1047168" s="18"/>
    </row>
    <row r="1047169" s="2" customFormat="1" ht="13.5" spans="1:6">
      <c r="A1047169" s="16"/>
      <c r="B1047169" s="17"/>
      <c r="C1047169" s="17"/>
      <c r="D1047169" s="17"/>
      <c r="E1047169" s="18"/>
      <c r="F1047169" s="18"/>
    </row>
    <row r="1047170" s="2" customFormat="1" ht="13.5" spans="1:6">
      <c r="A1047170" s="16"/>
      <c r="B1047170" s="17"/>
      <c r="C1047170" s="17"/>
      <c r="D1047170" s="17"/>
      <c r="E1047170" s="18"/>
      <c r="F1047170" s="18"/>
    </row>
    <row r="1047171" s="2" customFormat="1" ht="13.5" spans="1:6">
      <c r="A1047171" s="16"/>
      <c r="B1047171" s="17"/>
      <c r="C1047171" s="17"/>
      <c r="D1047171" s="17"/>
      <c r="E1047171" s="18"/>
      <c r="F1047171" s="18"/>
    </row>
    <row r="1047172" s="2" customFormat="1" ht="13.5" spans="1:6">
      <c r="A1047172" s="16"/>
      <c r="B1047172" s="17"/>
      <c r="C1047172" s="17"/>
      <c r="D1047172" s="17"/>
      <c r="E1047172" s="18"/>
      <c r="F1047172" s="18"/>
    </row>
    <row r="1047173" s="2" customFormat="1" ht="13.5" spans="1:6">
      <c r="A1047173" s="16"/>
      <c r="B1047173" s="17"/>
      <c r="C1047173" s="17"/>
      <c r="D1047173" s="17"/>
      <c r="E1047173" s="18"/>
      <c r="F1047173" s="18"/>
    </row>
    <row r="1047174" s="2" customFormat="1" ht="13.5" spans="1:6">
      <c r="A1047174" s="16"/>
      <c r="B1047174" s="17"/>
      <c r="C1047174" s="17"/>
      <c r="D1047174" s="17"/>
      <c r="E1047174" s="18"/>
      <c r="F1047174" s="18"/>
    </row>
    <row r="1047175" s="2" customFormat="1" ht="13.5" spans="1:6">
      <c r="A1047175" s="16"/>
      <c r="B1047175" s="17"/>
      <c r="C1047175" s="17"/>
      <c r="D1047175" s="17"/>
      <c r="E1047175" s="18"/>
      <c r="F1047175" s="18"/>
    </row>
    <row r="1047176" s="2" customFormat="1" ht="13.5" spans="1:6">
      <c r="A1047176" s="16"/>
      <c r="B1047176" s="17"/>
      <c r="C1047176" s="17"/>
      <c r="D1047176" s="17"/>
      <c r="E1047176" s="18"/>
      <c r="F1047176" s="18"/>
    </row>
    <row r="1047177" s="2" customFormat="1" ht="13.5" spans="1:6">
      <c r="A1047177" s="16"/>
      <c r="B1047177" s="17"/>
      <c r="C1047177" s="17"/>
      <c r="D1047177" s="17"/>
      <c r="E1047177" s="18"/>
      <c r="F1047177" s="18"/>
    </row>
    <row r="1047178" s="2" customFormat="1" ht="13.5" spans="1:6">
      <c r="A1047178" s="16"/>
      <c r="B1047178" s="17"/>
      <c r="C1047178" s="17"/>
      <c r="D1047178" s="17"/>
      <c r="E1047178" s="18"/>
      <c r="F1047178" s="18"/>
    </row>
    <row r="1047179" s="2" customFormat="1" ht="13.5" spans="1:6">
      <c r="A1047179" s="16"/>
      <c r="B1047179" s="17"/>
      <c r="C1047179" s="17"/>
      <c r="D1047179" s="17"/>
      <c r="E1047179" s="18"/>
      <c r="F1047179" s="18"/>
    </row>
    <row r="1047180" s="2" customFormat="1" ht="13.5" spans="1:6">
      <c r="A1047180" s="16"/>
      <c r="B1047180" s="17"/>
      <c r="C1047180" s="17"/>
      <c r="D1047180" s="17"/>
      <c r="E1047180" s="18"/>
      <c r="F1047180" s="18"/>
    </row>
    <row r="1047181" s="2" customFormat="1" ht="13.5" spans="1:6">
      <c r="A1047181" s="16"/>
      <c r="B1047181" s="17"/>
      <c r="C1047181" s="17"/>
      <c r="D1047181" s="17"/>
      <c r="E1047181" s="18"/>
      <c r="F1047181" s="18"/>
    </row>
    <row r="1047182" s="2" customFormat="1" ht="13.5" spans="1:6">
      <c r="A1047182" s="16"/>
      <c r="B1047182" s="17"/>
      <c r="C1047182" s="17"/>
      <c r="D1047182" s="17"/>
      <c r="E1047182" s="18"/>
      <c r="F1047182" s="18"/>
    </row>
    <row r="1047183" s="2" customFormat="1" ht="13.5" spans="1:6">
      <c r="A1047183" s="16"/>
      <c r="B1047183" s="17"/>
      <c r="C1047183" s="17"/>
      <c r="D1047183" s="17"/>
      <c r="E1047183" s="18"/>
      <c r="F1047183" s="18"/>
    </row>
    <row r="1047184" s="2" customFormat="1" ht="13.5" spans="1:6">
      <c r="A1047184" s="16"/>
      <c r="B1047184" s="17"/>
      <c r="C1047184" s="17"/>
      <c r="D1047184" s="17"/>
      <c r="E1047184" s="18"/>
      <c r="F1047184" s="18"/>
    </row>
    <row r="1047185" s="2" customFormat="1" ht="13.5" spans="1:6">
      <c r="A1047185" s="16"/>
      <c r="B1047185" s="17"/>
      <c r="C1047185" s="17"/>
      <c r="D1047185" s="17"/>
      <c r="E1047185" s="18"/>
      <c r="F1047185" s="18"/>
    </row>
    <row r="1047186" s="2" customFormat="1" ht="13.5" spans="1:6">
      <c r="A1047186" s="16"/>
      <c r="B1047186" s="17"/>
      <c r="C1047186" s="17"/>
      <c r="D1047186" s="17"/>
      <c r="E1047186" s="18"/>
      <c r="F1047186" s="18"/>
    </row>
    <row r="1047187" s="2" customFormat="1" ht="13.5" spans="1:6">
      <c r="A1047187" s="16"/>
      <c r="B1047187" s="17"/>
      <c r="C1047187" s="17"/>
      <c r="D1047187" s="17"/>
      <c r="E1047187" s="18"/>
      <c r="F1047187" s="18"/>
    </row>
    <row r="1047188" s="2" customFormat="1" ht="13.5" spans="1:6">
      <c r="A1047188" s="16"/>
      <c r="B1047188" s="17"/>
      <c r="C1047188" s="17"/>
      <c r="D1047188" s="17"/>
      <c r="E1047188" s="18"/>
      <c r="F1047188" s="18"/>
    </row>
    <row r="1047189" s="2" customFormat="1" ht="13.5" spans="1:6">
      <c r="A1047189" s="16"/>
      <c r="B1047189" s="17"/>
      <c r="C1047189" s="17"/>
      <c r="D1047189" s="17"/>
      <c r="E1047189" s="18"/>
      <c r="F1047189" s="18"/>
    </row>
    <row r="1047190" s="2" customFormat="1" ht="13.5" spans="1:6">
      <c r="A1047190" s="16"/>
      <c r="B1047190" s="17"/>
      <c r="C1047190" s="17"/>
      <c r="D1047190" s="17"/>
      <c r="E1047190" s="18"/>
      <c r="F1047190" s="18"/>
    </row>
    <row r="1047191" s="2" customFormat="1" ht="13.5" spans="1:6">
      <c r="A1047191" s="16"/>
      <c r="B1047191" s="17"/>
      <c r="C1047191" s="17"/>
      <c r="D1047191" s="17"/>
      <c r="E1047191" s="18"/>
      <c r="F1047191" s="18"/>
    </row>
    <row r="1047192" s="2" customFormat="1" ht="13.5" spans="1:6">
      <c r="A1047192" s="16"/>
      <c r="B1047192" s="17"/>
      <c r="C1047192" s="17"/>
      <c r="D1047192" s="17"/>
      <c r="E1047192" s="18"/>
      <c r="F1047192" s="18"/>
    </row>
    <row r="1047193" s="2" customFormat="1" ht="13.5" spans="1:6">
      <c r="A1047193" s="16"/>
      <c r="B1047193" s="17"/>
      <c r="C1047193" s="17"/>
      <c r="D1047193" s="17"/>
      <c r="E1047193" s="18"/>
      <c r="F1047193" s="18"/>
    </row>
    <row r="1047194" s="2" customFormat="1" ht="13.5" spans="1:6">
      <c r="A1047194" s="16"/>
      <c r="B1047194" s="17"/>
      <c r="C1047194" s="17"/>
      <c r="D1047194" s="17"/>
      <c r="E1047194" s="18"/>
      <c r="F1047194" s="18"/>
    </row>
    <row r="1047195" s="2" customFormat="1" ht="13.5" spans="1:6">
      <c r="A1047195" s="16"/>
      <c r="B1047195" s="17"/>
      <c r="C1047195" s="17"/>
      <c r="D1047195" s="17"/>
      <c r="E1047195" s="18"/>
      <c r="F1047195" s="18"/>
    </row>
    <row r="1047196" s="2" customFormat="1" ht="13.5" spans="1:6">
      <c r="A1047196" s="16"/>
      <c r="B1047196" s="17"/>
      <c r="C1047196" s="17"/>
      <c r="D1047196" s="17"/>
      <c r="E1047196" s="18"/>
      <c r="F1047196" s="18"/>
    </row>
    <row r="1047197" s="2" customFormat="1" ht="13.5" spans="1:6">
      <c r="A1047197" s="16"/>
      <c r="B1047197" s="17"/>
      <c r="C1047197" s="17"/>
      <c r="D1047197" s="17"/>
      <c r="E1047197" s="18"/>
      <c r="F1047197" s="18"/>
    </row>
    <row r="1047198" s="2" customFormat="1" ht="13.5" spans="1:6">
      <c r="A1047198" s="16"/>
      <c r="B1047198" s="17"/>
      <c r="C1047198" s="17"/>
      <c r="D1047198" s="17"/>
      <c r="E1047198" s="18"/>
      <c r="F1047198" s="18"/>
    </row>
    <row r="1047199" s="2" customFormat="1" ht="13.5" spans="1:6">
      <c r="A1047199" s="16"/>
      <c r="B1047199" s="17"/>
      <c r="C1047199" s="17"/>
      <c r="D1047199" s="17"/>
      <c r="E1047199" s="18"/>
      <c r="F1047199" s="18"/>
    </row>
    <row r="1047200" s="2" customFormat="1" ht="13.5" spans="1:6">
      <c r="A1047200" s="16"/>
      <c r="B1047200" s="17"/>
      <c r="C1047200" s="17"/>
      <c r="D1047200" s="17"/>
      <c r="E1047200" s="18"/>
      <c r="F1047200" s="18"/>
    </row>
    <row r="1047201" s="2" customFormat="1" ht="13.5" spans="1:6">
      <c r="A1047201" s="16"/>
      <c r="B1047201" s="17"/>
      <c r="C1047201" s="17"/>
      <c r="D1047201" s="17"/>
      <c r="E1047201" s="18"/>
      <c r="F1047201" s="18"/>
    </row>
    <row r="1047202" s="2" customFormat="1" ht="13.5" spans="1:6">
      <c r="A1047202" s="16"/>
      <c r="B1047202" s="17"/>
      <c r="C1047202" s="17"/>
      <c r="D1047202" s="17"/>
      <c r="E1047202" s="18"/>
      <c r="F1047202" s="18"/>
    </row>
    <row r="1047203" s="2" customFormat="1" ht="13.5" spans="1:6">
      <c r="A1047203" s="16"/>
      <c r="B1047203" s="17"/>
      <c r="C1047203" s="17"/>
      <c r="D1047203" s="17"/>
      <c r="E1047203" s="18"/>
      <c r="F1047203" s="18"/>
    </row>
    <row r="1047204" s="2" customFormat="1" ht="13.5" spans="1:6">
      <c r="A1047204" s="16"/>
      <c r="B1047204" s="17"/>
      <c r="C1047204" s="17"/>
      <c r="D1047204" s="17"/>
      <c r="E1047204" s="18"/>
      <c r="F1047204" s="18"/>
    </row>
    <row r="1047205" s="2" customFormat="1" ht="13.5" spans="1:6">
      <c r="A1047205" s="16"/>
      <c r="B1047205" s="17"/>
      <c r="C1047205" s="17"/>
      <c r="D1047205" s="17"/>
      <c r="E1047205" s="18"/>
      <c r="F1047205" s="18"/>
    </row>
    <row r="1047206" s="2" customFormat="1" ht="13.5" spans="1:6">
      <c r="A1047206" s="16"/>
      <c r="B1047206" s="17"/>
      <c r="C1047206" s="17"/>
      <c r="D1047206" s="17"/>
      <c r="E1047206" s="18"/>
      <c r="F1047206" s="18"/>
    </row>
    <row r="1047207" s="2" customFormat="1" ht="13.5" spans="1:6">
      <c r="A1047207" s="16"/>
      <c r="B1047207" s="17"/>
      <c r="C1047207" s="17"/>
      <c r="D1047207" s="17"/>
      <c r="E1047207" s="18"/>
      <c r="F1047207" s="18"/>
    </row>
    <row r="1047208" s="2" customFormat="1" ht="13.5" spans="1:6">
      <c r="A1047208" s="16"/>
      <c r="B1047208" s="17"/>
      <c r="C1047208" s="17"/>
      <c r="D1047208" s="17"/>
      <c r="E1047208" s="18"/>
      <c r="F1047208" s="18"/>
    </row>
    <row r="1047209" s="2" customFormat="1" ht="13.5" spans="1:6">
      <c r="A1047209" s="16"/>
      <c r="B1047209" s="17"/>
      <c r="C1047209" s="17"/>
      <c r="D1047209" s="17"/>
      <c r="E1047209" s="18"/>
      <c r="F1047209" s="18"/>
    </row>
    <row r="1047210" s="2" customFormat="1" ht="13.5" spans="1:6">
      <c r="A1047210" s="16"/>
      <c r="B1047210" s="17"/>
      <c r="C1047210" s="17"/>
      <c r="D1047210" s="17"/>
      <c r="E1047210" s="18"/>
      <c r="F1047210" s="18"/>
    </row>
    <row r="1047211" s="2" customFormat="1" ht="13.5" spans="1:6">
      <c r="A1047211" s="16"/>
      <c r="B1047211" s="17"/>
      <c r="C1047211" s="17"/>
      <c r="D1047211" s="17"/>
      <c r="E1047211" s="18"/>
      <c r="F1047211" s="18"/>
    </row>
    <row r="1047212" s="2" customFormat="1" ht="13.5" spans="1:6">
      <c r="A1047212" s="16"/>
      <c r="B1047212" s="17"/>
      <c r="C1047212" s="17"/>
      <c r="D1047212" s="17"/>
      <c r="E1047212" s="18"/>
      <c r="F1047212" s="18"/>
    </row>
    <row r="1047213" s="2" customFormat="1" ht="13.5" spans="1:6">
      <c r="A1047213" s="16"/>
      <c r="B1047213" s="17"/>
      <c r="C1047213" s="17"/>
      <c r="D1047213" s="17"/>
      <c r="E1047213" s="18"/>
      <c r="F1047213" s="18"/>
    </row>
    <row r="1047214" s="2" customFormat="1" ht="13.5" spans="1:6">
      <c r="A1047214" s="16"/>
      <c r="B1047214" s="17"/>
      <c r="C1047214" s="17"/>
      <c r="D1047214" s="17"/>
      <c r="E1047214" s="18"/>
      <c r="F1047214" s="18"/>
    </row>
    <row r="1047215" s="2" customFormat="1" ht="13.5" spans="1:6">
      <c r="A1047215" s="16"/>
      <c r="B1047215" s="17"/>
      <c r="C1047215" s="17"/>
      <c r="D1047215" s="17"/>
      <c r="E1047215" s="18"/>
      <c r="F1047215" s="18"/>
    </row>
    <row r="1047216" s="2" customFormat="1" ht="13.5" spans="1:6">
      <c r="A1047216" s="16"/>
      <c r="B1047216" s="17"/>
      <c r="C1047216" s="17"/>
      <c r="D1047216" s="17"/>
      <c r="E1047216" s="18"/>
      <c r="F1047216" s="18"/>
    </row>
    <row r="1047217" s="2" customFormat="1" ht="13.5" spans="1:6">
      <c r="A1047217" s="16"/>
      <c r="B1047217" s="17"/>
      <c r="C1047217" s="17"/>
      <c r="D1047217" s="17"/>
      <c r="E1047217" s="18"/>
      <c r="F1047217" s="18"/>
    </row>
    <row r="1047218" s="2" customFormat="1" ht="13.5" spans="1:6">
      <c r="A1047218" s="16"/>
      <c r="B1047218" s="17"/>
      <c r="C1047218" s="17"/>
      <c r="D1047218" s="17"/>
      <c r="E1047218" s="18"/>
      <c r="F1047218" s="18"/>
    </row>
    <row r="1047219" s="2" customFormat="1" ht="13.5" spans="1:6">
      <c r="A1047219" s="16"/>
      <c r="B1047219" s="17"/>
      <c r="C1047219" s="17"/>
      <c r="D1047219" s="17"/>
      <c r="E1047219" s="18"/>
      <c r="F1047219" s="18"/>
    </row>
    <row r="1047220" s="2" customFormat="1" ht="13.5" spans="1:6">
      <c r="A1047220" s="16"/>
      <c r="B1047220" s="17"/>
      <c r="C1047220" s="17"/>
      <c r="D1047220" s="17"/>
      <c r="E1047220" s="18"/>
      <c r="F1047220" s="18"/>
    </row>
    <row r="1047221" s="2" customFormat="1" ht="13.5" spans="1:6">
      <c r="A1047221" s="16"/>
      <c r="B1047221" s="17"/>
      <c r="C1047221" s="17"/>
      <c r="D1047221" s="17"/>
      <c r="E1047221" s="18"/>
      <c r="F1047221" s="18"/>
    </row>
    <row r="1047222" s="2" customFormat="1" ht="13.5" spans="1:6">
      <c r="A1047222" s="16"/>
      <c r="B1047222" s="17"/>
      <c r="C1047222" s="17"/>
      <c r="D1047222" s="17"/>
      <c r="E1047222" s="18"/>
      <c r="F1047222" s="18"/>
    </row>
    <row r="1047223" s="2" customFormat="1" ht="13.5" spans="1:6">
      <c r="A1047223" s="16"/>
      <c r="B1047223" s="17"/>
      <c r="C1047223" s="17"/>
      <c r="D1047223" s="17"/>
      <c r="E1047223" s="18"/>
      <c r="F1047223" s="18"/>
    </row>
    <row r="1047224" s="2" customFormat="1" ht="13.5" spans="1:6">
      <c r="A1047224" s="16"/>
      <c r="B1047224" s="17"/>
      <c r="C1047224" s="17"/>
      <c r="D1047224" s="17"/>
      <c r="E1047224" s="18"/>
      <c r="F1047224" s="18"/>
    </row>
    <row r="1047225" s="2" customFormat="1" ht="13.5" spans="1:6">
      <c r="A1047225" s="16"/>
      <c r="B1047225" s="17"/>
      <c r="C1047225" s="17"/>
      <c r="D1047225" s="17"/>
      <c r="E1047225" s="18"/>
      <c r="F1047225" s="18"/>
    </row>
    <row r="1047226" s="2" customFormat="1" ht="13.5" spans="1:6">
      <c r="A1047226" s="16"/>
      <c r="B1047226" s="17"/>
      <c r="C1047226" s="17"/>
      <c r="D1047226" s="17"/>
      <c r="E1047226" s="18"/>
      <c r="F1047226" s="18"/>
    </row>
    <row r="1047227" s="2" customFormat="1" ht="13.5" spans="1:6">
      <c r="A1047227" s="16"/>
      <c r="B1047227" s="17"/>
      <c r="C1047227" s="17"/>
      <c r="D1047227" s="17"/>
      <c r="E1047227" s="18"/>
      <c r="F1047227" s="18"/>
    </row>
    <row r="1047228" s="2" customFormat="1" ht="13.5" spans="1:6">
      <c r="A1047228" s="16"/>
      <c r="B1047228" s="17"/>
      <c r="C1047228" s="17"/>
      <c r="D1047228" s="17"/>
      <c r="E1047228" s="18"/>
      <c r="F1047228" s="18"/>
    </row>
    <row r="1047229" s="2" customFormat="1" ht="13.5" spans="1:6">
      <c r="A1047229" s="16"/>
      <c r="B1047229" s="17"/>
      <c r="C1047229" s="17"/>
      <c r="D1047229" s="17"/>
      <c r="E1047229" s="18"/>
      <c r="F1047229" s="18"/>
    </row>
    <row r="1047230" s="2" customFormat="1" ht="13.5" spans="1:6">
      <c r="A1047230" s="16"/>
      <c r="B1047230" s="17"/>
      <c r="C1047230" s="17"/>
      <c r="D1047230" s="17"/>
      <c r="E1047230" s="18"/>
      <c r="F1047230" s="18"/>
    </row>
    <row r="1047231" s="2" customFormat="1" ht="13.5" spans="1:6">
      <c r="A1047231" s="16"/>
      <c r="B1047231" s="17"/>
      <c r="C1047231" s="17"/>
      <c r="D1047231" s="17"/>
      <c r="E1047231" s="18"/>
      <c r="F1047231" s="18"/>
    </row>
    <row r="1047232" s="2" customFormat="1" ht="13.5" spans="1:6">
      <c r="A1047232" s="16"/>
      <c r="B1047232" s="17"/>
      <c r="C1047232" s="17"/>
      <c r="D1047232" s="17"/>
      <c r="E1047232" s="18"/>
      <c r="F1047232" s="18"/>
    </row>
    <row r="1047233" s="2" customFormat="1" ht="13.5" spans="1:6">
      <c r="A1047233" s="16"/>
      <c r="B1047233" s="17"/>
      <c r="C1047233" s="17"/>
      <c r="D1047233" s="17"/>
      <c r="E1047233" s="18"/>
      <c r="F1047233" s="18"/>
    </row>
    <row r="1047234" s="2" customFormat="1" ht="13.5" spans="1:6">
      <c r="A1047234" s="16"/>
      <c r="B1047234" s="17"/>
      <c r="C1047234" s="17"/>
      <c r="D1047234" s="17"/>
      <c r="E1047234" s="18"/>
      <c r="F1047234" s="18"/>
    </row>
    <row r="1047235" s="2" customFormat="1" ht="13.5" spans="1:6">
      <c r="A1047235" s="16"/>
      <c r="B1047235" s="17"/>
      <c r="C1047235" s="17"/>
      <c r="D1047235" s="17"/>
      <c r="E1047235" s="18"/>
      <c r="F1047235" s="18"/>
    </row>
    <row r="1047236" s="2" customFormat="1" ht="13.5" spans="1:6">
      <c r="A1047236" s="16"/>
      <c r="B1047236" s="17"/>
      <c r="C1047236" s="17"/>
      <c r="D1047236" s="17"/>
      <c r="E1047236" s="18"/>
      <c r="F1047236" s="18"/>
    </row>
    <row r="1047237" s="2" customFormat="1" ht="13.5" spans="1:6">
      <c r="A1047237" s="16"/>
      <c r="B1047237" s="17"/>
      <c r="C1047237" s="17"/>
      <c r="D1047237" s="17"/>
      <c r="E1047237" s="18"/>
      <c r="F1047237" s="18"/>
    </row>
    <row r="1047238" s="2" customFormat="1" ht="13.5" spans="1:6">
      <c r="A1047238" s="16"/>
      <c r="B1047238" s="17"/>
      <c r="C1047238" s="17"/>
      <c r="D1047238" s="17"/>
      <c r="E1047238" s="18"/>
      <c r="F1047238" s="18"/>
    </row>
    <row r="1047239" s="2" customFormat="1" ht="13.5" spans="1:6">
      <c r="A1047239" s="16"/>
      <c r="B1047239" s="17"/>
      <c r="C1047239" s="17"/>
      <c r="D1047239" s="17"/>
      <c r="E1047239" s="18"/>
      <c r="F1047239" s="18"/>
    </row>
    <row r="1047240" s="2" customFormat="1" ht="13.5" spans="1:6">
      <c r="A1047240" s="16"/>
      <c r="B1047240" s="17"/>
      <c r="C1047240" s="17"/>
      <c r="D1047240" s="17"/>
      <c r="E1047240" s="18"/>
      <c r="F1047240" s="18"/>
    </row>
    <row r="1047241" s="2" customFormat="1" ht="13.5" spans="1:6">
      <c r="A1047241" s="16"/>
      <c r="B1047241" s="17"/>
      <c r="C1047241" s="17"/>
      <c r="D1047241" s="17"/>
      <c r="E1047241" s="18"/>
      <c r="F1047241" s="18"/>
    </row>
    <row r="1047242" s="2" customFormat="1" ht="13.5" spans="1:6">
      <c r="A1047242" s="16"/>
      <c r="B1047242" s="17"/>
      <c r="C1047242" s="17"/>
      <c r="D1047242" s="17"/>
      <c r="E1047242" s="18"/>
      <c r="F1047242" s="18"/>
    </row>
    <row r="1047243" s="2" customFormat="1" ht="13.5" spans="1:6">
      <c r="A1047243" s="16"/>
      <c r="B1047243" s="17"/>
      <c r="C1047243" s="17"/>
      <c r="D1047243" s="17"/>
      <c r="E1047243" s="18"/>
      <c r="F1047243" s="18"/>
    </row>
    <row r="1047244" s="2" customFormat="1" ht="13.5" spans="1:6">
      <c r="A1047244" s="16"/>
      <c r="B1047244" s="17"/>
      <c r="C1047244" s="17"/>
      <c r="D1047244" s="17"/>
      <c r="E1047244" s="18"/>
      <c r="F1047244" s="18"/>
    </row>
    <row r="1047245" s="2" customFormat="1" ht="13.5" spans="1:6">
      <c r="A1047245" s="16"/>
      <c r="B1047245" s="17"/>
      <c r="C1047245" s="17"/>
      <c r="D1047245" s="17"/>
      <c r="E1047245" s="18"/>
      <c r="F1047245" s="18"/>
    </row>
    <row r="1047246" s="2" customFormat="1" ht="13.5" spans="1:6">
      <c r="A1047246" s="16"/>
      <c r="B1047246" s="17"/>
      <c r="C1047246" s="17"/>
      <c r="D1047246" s="17"/>
      <c r="E1047246" s="18"/>
      <c r="F1047246" s="18"/>
    </row>
    <row r="1047247" s="2" customFormat="1" ht="13.5" spans="1:6">
      <c r="A1047247" s="16"/>
      <c r="B1047247" s="17"/>
      <c r="C1047247" s="17"/>
      <c r="D1047247" s="17"/>
      <c r="E1047247" s="18"/>
      <c r="F1047247" s="18"/>
    </row>
    <row r="1047248" s="2" customFormat="1" ht="13.5" spans="1:6">
      <c r="A1047248" s="16"/>
      <c r="B1047248" s="17"/>
      <c r="C1047248" s="17"/>
      <c r="D1047248" s="17"/>
      <c r="E1047248" s="18"/>
      <c r="F1047248" s="18"/>
    </row>
    <row r="1047249" s="2" customFormat="1" ht="13.5" spans="1:6">
      <c r="A1047249" s="16"/>
      <c r="B1047249" s="17"/>
      <c r="C1047249" s="17"/>
      <c r="D1047249" s="17"/>
      <c r="E1047249" s="18"/>
      <c r="F1047249" s="18"/>
    </row>
    <row r="1047250" s="2" customFormat="1" ht="13.5" spans="1:6">
      <c r="A1047250" s="16"/>
      <c r="B1047250" s="17"/>
      <c r="C1047250" s="17"/>
      <c r="D1047250" s="17"/>
      <c r="E1047250" s="18"/>
      <c r="F1047250" s="18"/>
    </row>
    <row r="1047251" s="2" customFormat="1" ht="13.5" spans="1:6">
      <c r="A1047251" s="16"/>
      <c r="B1047251" s="17"/>
      <c r="C1047251" s="17"/>
      <c r="D1047251" s="17"/>
      <c r="E1047251" s="18"/>
      <c r="F1047251" s="18"/>
    </row>
    <row r="1047252" s="2" customFormat="1" ht="13.5" spans="1:6">
      <c r="A1047252" s="16"/>
      <c r="B1047252" s="17"/>
      <c r="C1047252" s="17"/>
      <c r="D1047252" s="17"/>
      <c r="E1047252" s="18"/>
      <c r="F1047252" s="18"/>
    </row>
    <row r="1047253" s="2" customFormat="1" ht="13.5" spans="1:6">
      <c r="A1047253" s="16"/>
      <c r="B1047253" s="17"/>
      <c r="C1047253" s="17"/>
      <c r="D1047253" s="17"/>
      <c r="E1047253" s="18"/>
      <c r="F1047253" s="18"/>
    </row>
    <row r="1047254" s="2" customFormat="1" ht="13.5" spans="1:6">
      <c r="A1047254" s="16"/>
      <c r="B1047254" s="17"/>
      <c r="C1047254" s="17"/>
      <c r="D1047254" s="17"/>
      <c r="E1047254" s="18"/>
      <c r="F1047254" s="18"/>
    </row>
    <row r="1047255" s="2" customFormat="1" ht="13.5" spans="1:6">
      <c r="A1047255" s="16"/>
      <c r="B1047255" s="17"/>
      <c r="C1047255" s="17"/>
      <c r="D1047255" s="17"/>
      <c r="E1047255" s="18"/>
      <c r="F1047255" s="18"/>
    </row>
    <row r="1047256" s="2" customFormat="1" ht="13.5" spans="1:6">
      <c r="A1047256" s="16"/>
      <c r="B1047256" s="17"/>
      <c r="C1047256" s="17"/>
      <c r="D1047256" s="17"/>
      <c r="E1047256" s="18"/>
      <c r="F1047256" s="18"/>
    </row>
    <row r="1047257" s="2" customFormat="1" ht="13.5" spans="1:6">
      <c r="A1047257" s="16"/>
      <c r="B1047257" s="17"/>
      <c r="C1047257" s="17"/>
      <c r="D1047257" s="17"/>
      <c r="E1047257" s="18"/>
      <c r="F1047257" s="18"/>
    </row>
    <row r="1047258" s="2" customFormat="1" ht="13.5" spans="1:6">
      <c r="A1047258" s="16"/>
      <c r="B1047258" s="17"/>
      <c r="C1047258" s="17"/>
      <c r="D1047258" s="17"/>
      <c r="E1047258" s="18"/>
      <c r="F1047258" s="18"/>
    </row>
    <row r="1047259" s="2" customFormat="1" ht="13.5" spans="1:6">
      <c r="A1047259" s="16"/>
      <c r="B1047259" s="17"/>
      <c r="C1047259" s="17"/>
      <c r="D1047259" s="17"/>
      <c r="E1047259" s="18"/>
      <c r="F1047259" s="18"/>
    </row>
    <row r="1047260" s="2" customFormat="1" ht="13.5" spans="1:6">
      <c r="A1047260" s="16"/>
      <c r="B1047260" s="17"/>
      <c r="C1047260" s="17"/>
      <c r="D1047260" s="17"/>
      <c r="E1047260" s="18"/>
      <c r="F1047260" s="18"/>
    </row>
    <row r="1047261" s="2" customFormat="1" ht="13.5" spans="1:6">
      <c r="A1047261" s="16"/>
      <c r="B1047261" s="17"/>
      <c r="C1047261" s="17"/>
      <c r="D1047261" s="17"/>
      <c r="E1047261" s="18"/>
      <c r="F1047261" s="18"/>
    </row>
    <row r="1047262" s="2" customFormat="1" ht="13.5" spans="1:6">
      <c r="A1047262" s="16"/>
      <c r="B1047262" s="17"/>
      <c r="C1047262" s="17"/>
      <c r="D1047262" s="17"/>
      <c r="E1047262" s="18"/>
      <c r="F1047262" s="18"/>
    </row>
    <row r="1047263" s="2" customFormat="1" ht="13.5" spans="1:6">
      <c r="A1047263" s="16"/>
      <c r="B1047263" s="17"/>
      <c r="C1047263" s="17"/>
      <c r="D1047263" s="17"/>
      <c r="E1047263" s="18"/>
      <c r="F1047263" s="18"/>
    </row>
    <row r="1047264" s="2" customFormat="1" ht="13.5" spans="1:6">
      <c r="A1047264" s="16"/>
      <c r="B1047264" s="17"/>
      <c r="C1047264" s="17"/>
      <c r="D1047264" s="17"/>
      <c r="E1047264" s="18"/>
      <c r="F1047264" s="18"/>
    </row>
    <row r="1047265" s="2" customFormat="1" ht="13.5" spans="1:6">
      <c r="A1047265" s="16"/>
      <c r="B1047265" s="17"/>
      <c r="C1047265" s="17"/>
      <c r="D1047265" s="17"/>
      <c r="E1047265" s="18"/>
      <c r="F1047265" s="18"/>
    </row>
    <row r="1047266" s="2" customFormat="1" ht="13.5" spans="1:6">
      <c r="A1047266" s="16"/>
      <c r="B1047266" s="17"/>
      <c r="C1047266" s="17"/>
      <c r="D1047266" s="17"/>
      <c r="E1047266" s="18"/>
      <c r="F1047266" s="18"/>
    </row>
    <row r="1047267" s="2" customFormat="1" ht="13.5" spans="1:6">
      <c r="A1047267" s="16"/>
      <c r="B1047267" s="17"/>
      <c r="C1047267" s="17"/>
      <c r="D1047267" s="17"/>
      <c r="E1047267" s="18"/>
      <c r="F1047267" s="18"/>
    </row>
    <row r="1047268" s="2" customFormat="1" ht="13.5" spans="1:6">
      <c r="A1047268" s="16"/>
      <c r="B1047268" s="17"/>
      <c r="C1047268" s="17"/>
      <c r="D1047268" s="17"/>
      <c r="E1047268" s="18"/>
      <c r="F1047268" s="18"/>
    </row>
    <row r="1047269" s="2" customFormat="1" ht="13.5" spans="1:6">
      <c r="A1047269" s="16"/>
      <c r="B1047269" s="17"/>
      <c r="C1047269" s="17"/>
      <c r="D1047269" s="17"/>
      <c r="E1047269" s="18"/>
      <c r="F1047269" s="18"/>
    </row>
    <row r="1047270" s="2" customFormat="1" ht="13.5" spans="1:6">
      <c r="A1047270" s="16"/>
      <c r="B1047270" s="17"/>
      <c r="C1047270" s="17"/>
      <c r="D1047270" s="17"/>
      <c r="E1047270" s="18"/>
      <c r="F1047270" s="18"/>
    </row>
    <row r="1047271" s="2" customFormat="1" ht="13.5" spans="1:6">
      <c r="A1047271" s="16"/>
      <c r="B1047271" s="17"/>
      <c r="C1047271" s="17"/>
      <c r="D1047271" s="17"/>
      <c r="E1047271" s="18"/>
      <c r="F1047271" s="18"/>
    </row>
    <row r="1047272" s="2" customFormat="1" ht="13.5" spans="1:6">
      <c r="A1047272" s="16"/>
      <c r="B1047272" s="17"/>
      <c r="C1047272" s="17"/>
      <c r="D1047272" s="17"/>
      <c r="E1047272" s="18"/>
      <c r="F1047272" s="18"/>
    </row>
    <row r="1047273" s="2" customFormat="1" ht="13.5" spans="1:6">
      <c r="A1047273" s="16"/>
      <c r="B1047273" s="17"/>
      <c r="C1047273" s="17"/>
      <c r="D1047273" s="17"/>
      <c r="E1047273" s="18"/>
      <c r="F1047273" s="18"/>
    </row>
    <row r="1047274" s="2" customFormat="1" ht="13.5" spans="1:6">
      <c r="A1047274" s="16"/>
      <c r="B1047274" s="17"/>
      <c r="C1047274" s="17"/>
      <c r="D1047274" s="17"/>
      <c r="E1047274" s="18"/>
      <c r="F1047274" s="18"/>
    </row>
    <row r="1047275" s="2" customFormat="1" ht="13.5" spans="1:6">
      <c r="A1047275" s="16"/>
      <c r="B1047275" s="17"/>
      <c r="C1047275" s="17"/>
      <c r="D1047275" s="17"/>
      <c r="E1047275" s="18"/>
      <c r="F1047275" s="18"/>
    </row>
    <row r="1047276" s="2" customFormat="1" ht="13.5" spans="1:6">
      <c r="A1047276" s="16"/>
      <c r="B1047276" s="17"/>
      <c r="C1047276" s="17"/>
      <c r="D1047276" s="17"/>
      <c r="E1047276" s="18"/>
      <c r="F1047276" s="18"/>
    </row>
    <row r="1047277" s="2" customFormat="1" ht="13.5" spans="1:6">
      <c r="A1047277" s="16"/>
      <c r="B1047277" s="17"/>
      <c r="C1047277" s="17"/>
      <c r="D1047277" s="17"/>
      <c r="E1047277" s="18"/>
      <c r="F1047277" s="18"/>
    </row>
    <row r="1047278" s="2" customFormat="1" ht="13.5" spans="1:6">
      <c r="A1047278" s="16"/>
      <c r="B1047278" s="17"/>
      <c r="C1047278" s="17"/>
      <c r="D1047278" s="17"/>
      <c r="E1047278" s="18"/>
      <c r="F1047278" s="18"/>
    </row>
    <row r="1047279" s="2" customFormat="1" ht="13.5" spans="1:6">
      <c r="A1047279" s="16"/>
      <c r="B1047279" s="17"/>
      <c r="C1047279" s="17"/>
      <c r="D1047279" s="17"/>
      <c r="E1047279" s="18"/>
      <c r="F1047279" s="18"/>
    </row>
    <row r="1047280" s="2" customFormat="1" ht="13.5" spans="1:6">
      <c r="A1047280" s="16"/>
      <c r="B1047280" s="17"/>
      <c r="C1047280" s="17"/>
      <c r="D1047280" s="17"/>
      <c r="E1047280" s="18"/>
      <c r="F1047280" s="18"/>
    </row>
    <row r="1047281" s="2" customFormat="1" ht="13.5" spans="1:6">
      <c r="A1047281" s="16"/>
      <c r="B1047281" s="17"/>
      <c r="C1047281" s="17"/>
      <c r="D1047281" s="17"/>
      <c r="E1047281" s="18"/>
      <c r="F1047281" s="18"/>
    </row>
    <row r="1047282" s="2" customFormat="1" ht="13.5" spans="1:6">
      <c r="A1047282" s="16"/>
      <c r="B1047282" s="17"/>
      <c r="C1047282" s="17"/>
      <c r="D1047282" s="17"/>
      <c r="E1047282" s="18"/>
      <c r="F1047282" s="18"/>
    </row>
    <row r="1047283" s="2" customFormat="1" ht="13.5" spans="1:6">
      <c r="A1047283" s="16"/>
      <c r="B1047283" s="17"/>
      <c r="C1047283" s="17"/>
      <c r="D1047283" s="17"/>
      <c r="E1047283" s="18"/>
      <c r="F1047283" s="18"/>
    </row>
    <row r="1047284" s="2" customFormat="1" ht="13.5" spans="1:6">
      <c r="A1047284" s="16"/>
      <c r="B1047284" s="17"/>
      <c r="C1047284" s="17"/>
      <c r="D1047284" s="17"/>
      <c r="E1047284" s="18"/>
      <c r="F1047284" s="18"/>
    </row>
    <row r="1047285" s="2" customFormat="1" ht="13.5" spans="1:6">
      <c r="A1047285" s="16"/>
      <c r="B1047285" s="17"/>
      <c r="C1047285" s="17"/>
      <c r="D1047285" s="17"/>
      <c r="E1047285" s="18"/>
      <c r="F1047285" s="18"/>
    </row>
    <row r="1047286" s="2" customFormat="1" ht="13.5" spans="1:6">
      <c r="A1047286" s="16"/>
      <c r="B1047286" s="17"/>
      <c r="C1047286" s="17"/>
      <c r="D1047286" s="17"/>
      <c r="E1047286" s="18"/>
      <c r="F1047286" s="18"/>
    </row>
    <row r="1047287" s="2" customFormat="1" ht="13.5" spans="1:6">
      <c r="A1047287" s="16"/>
      <c r="B1047287" s="17"/>
      <c r="C1047287" s="17"/>
      <c r="D1047287" s="17"/>
      <c r="E1047287" s="18"/>
      <c r="F1047287" s="18"/>
    </row>
    <row r="1047288" s="2" customFormat="1" ht="13.5" spans="1:6">
      <c r="A1047288" s="16"/>
      <c r="B1047288" s="17"/>
      <c r="C1047288" s="17"/>
      <c r="D1047288" s="17"/>
      <c r="E1047288" s="18"/>
      <c r="F1047288" s="18"/>
    </row>
    <row r="1047289" s="2" customFormat="1" ht="13.5" spans="1:6">
      <c r="A1047289" s="16"/>
      <c r="B1047289" s="17"/>
      <c r="C1047289" s="17"/>
      <c r="D1047289" s="17"/>
      <c r="E1047289" s="18"/>
      <c r="F1047289" s="18"/>
    </row>
    <row r="1047290" s="2" customFormat="1" ht="13.5" spans="1:6">
      <c r="A1047290" s="16"/>
      <c r="B1047290" s="17"/>
      <c r="C1047290" s="17"/>
      <c r="D1047290" s="17"/>
      <c r="E1047290" s="18"/>
      <c r="F1047290" s="18"/>
    </row>
    <row r="1047291" s="2" customFormat="1" ht="13.5" spans="1:6">
      <c r="A1047291" s="16"/>
      <c r="B1047291" s="17"/>
      <c r="C1047291" s="17"/>
      <c r="D1047291" s="17"/>
      <c r="E1047291" s="18"/>
      <c r="F1047291" s="18"/>
    </row>
    <row r="1047292" s="2" customFormat="1" ht="13.5" spans="1:6">
      <c r="A1047292" s="16"/>
      <c r="B1047292" s="17"/>
      <c r="C1047292" s="17"/>
      <c r="D1047292" s="17"/>
      <c r="E1047292" s="18"/>
      <c r="F1047292" s="18"/>
    </row>
    <row r="1047293" s="2" customFormat="1" ht="13.5" spans="1:6">
      <c r="A1047293" s="16"/>
      <c r="B1047293" s="17"/>
      <c r="C1047293" s="17"/>
      <c r="D1047293" s="17"/>
      <c r="E1047293" s="18"/>
      <c r="F1047293" s="18"/>
    </row>
    <row r="1047294" s="2" customFormat="1" ht="13.5" spans="1:6">
      <c r="A1047294" s="16"/>
      <c r="B1047294" s="17"/>
      <c r="C1047294" s="17"/>
      <c r="D1047294" s="17"/>
      <c r="E1047294" s="18"/>
      <c r="F1047294" s="18"/>
    </row>
    <row r="1047295" s="2" customFormat="1" ht="13.5" spans="1:6">
      <c r="A1047295" s="16"/>
      <c r="B1047295" s="17"/>
      <c r="C1047295" s="17"/>
      <c r="D1047295" s="17"/>
      <c r="E1047295" s="18"/>
      <c r="F1047295" s="18"/>
    </row>
    <row r="1047296" s="2" customFormat="1" ht="13.5" spans="1:6">
      <c r="A1047296" s="16"/>
      <c r="B1047296" s="17"/>
      <c r="C1047296" s="17"/>
      <c r="D1047296" s="17"/>
      <c r="E1047296" s="18"/>
      <c r="F1047296" s="18"/>
    </row>
    <row r="1047297" s="2" customFormat="1" ht="13.5" spans="1:6">
      <c r="A1047297" s="16"/>
      <c r="B1047297" s="17"/>
      <c r="C1047297" s="17"/>
      <c r="D1047297" s="17"/>
      <c r="E1047297" s="18"/>
      <c r="F1047297" s="18"/>
    </row>
    <row r="1047298" s="2" customFormat="1" ht="13.5" spans="1:6">
      <c r="A1047298" s="16"/>
      <c r="B1047298" s="17"/>
      <c r="C1047298" s="17"/>
      <c r="D1047298" s="17"/>
      <c r="E1047298" s="18"/>
      <c r="F1047298" s="18"/>
    </row>
    <row r="1047299" s="2" customFormat="1" ht="13.5" spans="1:6">
      <c r="A1047299" s="16"/>
      <c r="B1047299" s="17"/>
      <c r="C1047299" s="17"/>
      <c r="D1047299" s="17"/>
      <c r="E1047299" s="18"/>
      <c r="F1047299" s="18"/>
    </row>
    <row r="1047300" s="2" customFormat="1" ht="13.5" spans="1:6">
      <c r="A1047300" s="16"/>
      <c r="B1047300" s="17"/>
      <c r="C1047300" s="17"/>
      <c r="D1047300" s="17"/>
      <c r="E1047300" s="18"/>
      <c r="F1047300" s="18"/>
    </row>
    <row r="1047301" s="2" customFormat="1" ht="13.5" spans="1:6">
      <c r="A1047301" s="16"/>
      <c r="B1047301" s="17"/>
      <c r="C1047301" s="17"/>
      <c r="D1047301" s="17"/>
      <c r="E1047301" s="18"/>
      <c r="F1047301" s="18"/>
    </row>
    <row r="1047302" s="2" customFormat="1" ht="13.5" spans="1:6">
      <c r="A1047302" s="16"/>
      <c r="B1047302" s="17"/>
      <c r="C1047302" s="17"/>
      <c r="D1047302" s="17"/>
      <c r="E1047302" s="18"/>
      <c r="F1047302" s="18"/>
    </row>
    <row r="1047303" s="2" customFormat="1" ht="13.5" spans="1:6">
      <c r="A1047303" s="16"/>
      <c r="B1047303" s="17"/>
      <c r="C1047303" s="17"/>
      <c r="D1047303" s="17"/>
      <c r="E1047303" s="18"/>
      <c r="F1047303" s="18"/>
    </row>
    <row r="1047304" s="2" customFormat="1" ht="13.5" spans="1:6">
      <c r="A1047304" s="16"/>
      <c r="B1047304" s="17"/>
      <c r="C1047304" s="17"/>
      <c r="D1047304" s="17"/>
      <c r="E1047304" s="18"/>
      <c r="F1047304" s="18"/>
    </row>
    <row r="1047305" s="2" customFormat="1" ht="13.5" spans="1:6">
      <c r="A1047305" s="16"/>
      <c r="B1047305" s="17"/>
      <c r="C1047305" s="17"/>
      <c r="D1047305" s="17"/>
      <c r="E1047305" s="18"/>
      <c r="F1047305" s="18"/>
    </row>
    <row r="1047306" s="2" customFormat="1" ht="13.5" spans="1:6">
      <c r="A1047306" s="16"/>
      <c r="B1047306" s="17"/>
      <c r="C1047306" s="17"/>
      <c r="D1047306" s="17"/>
      <c r="E1047306" s="18"/>
      <c r="F1047306" s="18"/>
    </row>
    <row r="1047307" s="2" customFormat="1" ht="13.5" spans="1:6">
      <c r="A1047307" s="16"/>
      <c r="B1047307" s="17"/>
      <c r="C1047307" s="17"/>
      <c r="D1047307" s="17"/>
      <c r="E1047307" s="18"/>
      <c r="F1047307" s="18"/>
    </row>
    <row r="1047308" s="2" customFormat="1" ht="13.5" spans="1:6">
      <c r="A1047308" s="16"/>
      <c r="B1047308" s="17"/>
      <c r="C1047308" s="17"/>
      <c r="D1047308" s="17"/>
      <c r="E1047308" s="18"/>
      <c r="F1047308" s="18"/>
    </row>
    <row r="1047309" s="2" customFormat="1" ht="13.5" spans="1:6">
      <c r="A1047309" s="16"/>
      <c r="B1047309" s="17"/>
      <c r="C1047309" s="17"/>
      <c r="D1047309" s="17"/>
      <c r="E1047309" s="18"/>
      <c r="F1047309" s="18"/>
    </row>
    <row r="1047310" s="2" customFormat="1" ht="13.5" spans="1:6">
      <c r="A1047310" s="16"/>
      <c r="B1047310" s="17"/>
      <c r="C1047310" s="17"/>
      <c r="D1047310" s="17"/>
      <c r="E1047310" s="18"/>
      <c r="F1047310" s="18"/>
    </row>
    <row r="1047311" s="2" customFormat="1" ht="13.5" spans="1:6">
      <c r="A1047311" s="16"/>
      <c r="B1047311" s="17"/>
      <c r="C1047311" s="17"/>
      <c r="D1047311" s="17"/>
      <c r="E1047311" s="18"/>
      <c r="F1047311" s="18"/>
    </row>
    <row r="1047312" s="2" customFormat="1" ht="13.5" spans="1:6">
      <c r="A1047312" s="16"/>
      <c r="B1047312" s="17"/>
      <c r="C1047312" s="17"/>
      <c r="D1047312" s="17"/>
      <c r="E1047312" s="18"/>
      <c r="F1047312" s="18"/>
    </row>
    <row r="1047313" s="2" customFormat="1" ht="13.5" spans="1:6">
      <c r="A1047313" s="16"/>
      <c r="B1047313" s="17"/>
      <c r="C1047313" s="17"/>
      <c r="D1047313" s="17"/>
      <c r="E1047313" s="18"/>
      <c r="F1047313" s="18"/>
    </row>
    <row r="1047314" s="2" customFormat="1" ht="13.5" spans="1:6">
      <c r="A1047314" s="16"/>
      <c r="B1047314" s="17"/>
      <c r="C1047314" s="17"/>
      <c r="D1047314" s="17"/>
      <c r="E1047314" s="18"/>
      <c r="F1047314" s="18"/>
    </row>
    <row r="1047315" s="2" customFormat="1" ht="13.5" spans="1:6">
      <c r="A1047315" s="16"/>
      <c r="B1047315" s="17"/>
      <c r="C1047315" s="17"/>
      <c r="D1047315" s="17"/>
      <c r="E1047315" s="18"/>
      <c r="F1047315" s="18"/>
    </row>
    <row r="1047316" s="2" customFormat="1" ht="13.5" spans="1:6">
      <c r="A1047316" s="16"/>
      <c r="B1047316" s="17"/>
      <c r="C1047316" s="17"/>
      <c r="D1047316" s="17"/>
      <c r="E1047316" s="18"/>
      <c r="F1047316" s="18"/>
    </row>
    <row r="1047317" s="2" customFormat="1" ht="13.5" spans="1:6">
      <c r="A1047317" s="16"/>
      <c r="B1047317" s="17"/>
      <c r="C1047317" s="17"/>
      <c r="D1047317" s="17"/>
      <c r="E1047317" s="18"/>
      <c r="F1047317" s="18"/>
    </row>
    <row r="1047318" s="2" customFormat="1" ht="13.5" spans="1:6">
      <c r="A1047318" s="16"/>
      <c r="B1047318" s="17"/>
      <c r="C1047318" s="17"/>
      <c r="D1047318" s="17"/>
      <c r="E1047318" s="18"/>
      <c r="F1047318" s="18"/>
    </row>
    <row r="1047319" s="2" customFormat="1" ht="13.5" spans="1:6">
      <c r="A1047319" s="16"/>
      <c r="B1047319" s="17"/>
      <c r="C1047319" s="17"/>
      <c r="D1047319" s="17"/>
      <c r="E1047319" s="18"/>
      <c r="F1047319" s="18"/>
    </row>
    <row r="1047320" s="2" customFormat="1" ht="13.5" spans="1:6">
      <c r="A1047320" s="16"/>
      <c r="B1047320" s="17"/>
      <c r="C1047320" s="17"/>
      <c r="D1047320" s="17"/>
      <c r="E1047320" s="18"/>
      <c r="F1047320" s="18"/>
    </row>
    <row r="1047321" s="2" customFormat="1" ht="13.5" spans="1:6">
      <c r="A1047321" s="16"/>
      <c r="B1047321" s="17"/>
      <c r="C1047321" s="17"/>
      <c r="D1047321" s="17"/>
      <c r="E1047321" s="18"/>
      <c r="F1047321" s="18"/>
    </row>
    <row r="1047322" s="2" customFormat="1" ht="13.5" spans="1:6">
      <c r="A1047322" s="16"/>
      <c r="B1047322" s="17"/>
      <c r="C1047322" s="17"/>
      <c r="D1047322" s="17"/>
      <c r="E1047322" s="18"/>
      <c r="F1047322" s="18"/>
    </row>
    <row r="1047323" s="2" customFormat="1" ht="13.5" spans="1:6">
      <c r="A1047323" s="16"/>
      <c r="B1047323" s="17"/>
      <c r="C1047323" s="17"/>
      <c r="D1047323" s="17"/>
      <c r="E1047323" s="18"/>
      <c r="F1047323" s="18"/>
    </row>
    <row r="1047324" s="2" customFormat="1" ht="13.5" spans="1:6">
      <c r="A1047324" s="16"/>
      <c r="B1047324" s="17"/>
      <c r="C1047324" s="17"/>
      <c r="D1047324" s="17"/>
      <c r="E1047324" s="18"/>
      <c r="F1047324" s="18"/>
    </row>
    <row r="1047325" s="2" customFormat="1" ht="13.5" spans="1:6">
      <c r="A1047325" s="16"/>
      <c r="B1047325" s="17"/>
      <c r="C1047325" s="17"/>
      <c r="D1047325" s="17"/>
      <c r="E1047325" s="18"/>
      <c r="F1047325" s="18"/>
    </row>
    <row r="1047326" s="2" customFormat="1" ht="13.5" spans="1:6">
      <c r="A1047326" s="16"/>
      <c r="B1047326" s="17"/>
      <c r="C1047326" s="17"/>
      <c r="D1047326" s="17"/>
      <c r="E1047326" s="18"/>
      <c r="F1047326" s="18"/>
    </row>
    <row r="1047327" s="2" customFormat="1" ht="13.5" spans="1:6">
      <c r="A1047327" s="16"/>
      <c r="B1047327" s="17"/>
      <c r="C1047327" s="17"/>
      <c r="D1047327" s="17"/>
      <c r="E1047327" s="18"/>
      <c r="F1047327" s="18"/>
    </row>
    <row r="1047328" s="2" customFormat="1" ht="13.5" spans="1:6">
      <c r="A1047328" s="16"/>
      <c r="B1047328" s="17"/>
      <c r="C1047328" s="17"/>
      <c r="D1047328" s="17"/>
      <c r="E1047328" s="18"/>
      <c r="F1047328" s="18"/>
    </row>
    <row r="1047329" s="2" customFormat="1" ht="13.5" spans="1:6">
      <c r="A1047329" s="16"/>
      <c r="B1047329" s="17"/>
      <c r="C1047329" s="17"/>
      <c r="D1047329" s="17"/>
      <c r="E1047329" s="18"/>
      <c r="F1047329" s="18"/>
    </row>
    <row r="1047330" s="2" customFormat="1" ht="13.5" spans="1:6">
      <c r="A1047330" s="16"/>
      <c r="B1047330" s="17"/>
      <c r="C1047330" s="17"/>
      <c r="D1047330" s="17"/>
      <c r="E1047330" s="18"/>
      <c r="F1047330" s="18"/>
    </row>
    <row r="1047331" s="2" customFormat="1" ht="13.5" spans="1:6">
      <c r="A1047331" s="16"/>
      <c r="B1047331" s="17"/>
      <c r="C1047331" s="17"/>
      <c r="D1047331" s="17"/>
      <c r="E1047331" s="18"/>
      <c r="F1047331" s="18"/>
    </row>
    <row r="1047332" s="2" customFormat="1" ht="13.5" spans="1:6">
      <c r="A1047332" s="16"/>
      <c r="B1047332" s="17"/>
      <c r="C1047332" s="17"/>
      <c r="D1047332" s="17"/>
      <c r="E1047332" s="18"/>
      <c r="F1047332" s="18"/>
    </row>
    <row r="1047333" s="2" customFormat="1" ht="13.5" spans="1:6">
      <c r="A1047333" s="16"/>
      <c r="B1047333" s="17"/>
      <c r="C1047333" s="17"/>
      <c r="D1047333" s="17"/>
      <c r="E1047333" s="18"/>
      <c r="F1047333" s="18"/>
    </row>
    <row r="1047334" s="2" customFormat="1" ht="13.5" spans="1:6">
      <c r="A1047334" s="16"/>
      <c r="B1047334" s="17"/>
      <c r="C1047334" s="17"/>
      <c r="D1047334" s="17"/>
      <c r="E1047334" s="18"/>
      <c r="F1047334" s="18"/>
    </row>
    <row r="1047335" s="2" customFormat="1" ht="13.5" spans="1:6">
      <c r="A1047335" s="16"/>
      <c r="B1047335" s="17"/>
      <c r="C1047335" s="17"/>
      <c r="D1047335" s="17"/>
      <c r="E1047335" s="18"/>
      <c r="F1047335" s="18"/>
    </row>
    <row r="1047336" s="2" customFormat="1" ht="13.5" spans="1:6">
      <c r="A1047336" s="16"/>
      <c r="B1047336" s="17"/>
      <c r="C1047336" s="17"/>
      <c r="D1047336" s="17"/>
      <c r="E1047336" s="18"/>
      <c r="F1047336" s="18"/>
    </row>
    <row r="1047337" s="2" customFormat="1" ht="13.5" spans="1:6">
      <c r="A1047337" s="16"/>
      <c r="B1047337" s="17"/>
      <c r="C1047337" s="17"/>
      <c r="D1047337" s="17"/>
      <c r="E1047337" s="18"/>
      <c r="F1047337" s="18"/>
    </row>
    <row r="1047338" s="2" customFormat="1" ht="13.5" spans="1:6">
      <c r="A1047338" s="16"/>
      <c r="B1047338" s="17"/>
      <c r="C1047338" s="17"/>
      <c r="D1047338" s="17"/>
      <c r="E1047338" s="18"/>
      <c r="F1047338" s="18"/>
    </row>
    <row r="1047339" s="2" customFormat="1" ht="13.5" spans="1:6">
      <c r="A1047339" s="16"/>
      <c r="B1047339" s="17"/>
      <c r="C1047339" s="17"/>
      <c r="D1047339" s="17"/>
      <c r="E1047339" s="18"/>
      <c r="F1047339" s="18"/>
    </row>
    <row r="1047340" s="2" customFormat="1" ht="13.5" spans="1:6">
      <c r="A1047340" s="16"/>
      <c r="B1047340" s="17"/>
      <c r="C1047340" s="17"/>
      <c r="D1047340" s="17"/>
      <c r="E1047340" s="18"/>
      <c r="F1047340" s="18"/>
    </row>
    <row r="1047341" s="2" customFormat="1" ht="13.5" spans="1:6">
      <c r="A1047341" s="16"/>
      <c r="B1047341" s="17"/>
      <c r="C1047341" s="17"/>
      <c r="D1047341" s="17"/>
      <c r="E1047341" s="18"/>
      <c r="F1047341" s="18"/>
    </row>
    <row r="1047342" s="2" customFormat="1" ht="13.5" spans="1:6">
      <c r="A1047342" s="16"/>
      <c r="B1047342" s="17"/>
      <c r="C1047342" s="17"/>
      <c r="D1047342" s="17"/>
      <c r="E1047342" s="18"/>
      <c r="F1047342" s="18"/>
    </row>
    <row r="1047343" s="2" customFormat="1" ht="13.5" spans="1:6">
      <c r="A1047343" s="16"/>
      <c r="B1047343" s="17"/>
      <c r="C1047343" s="17"/>
      <c r="D1047343" s="17"/>
      <c r="E1047343" s="18"/>
      <c r="F1047343" s="18"/>
    </row>
    <row r="1047344" s="2" customFormat="1" ht="13.5" spans="1:6">
      <c r="A1047344" s="16"/>
      <c r="B1047344" s="17"/>
      <c r="C1047344" s="17"/>
      <c r="D1047344" s="17"/>
      <c r="E1047344" s="18"/>
      <c r="F1047344" s="18"/>
    </row>
    <row r="1047345" s="2" customFormat="1" ht="13.5" spans="1:6">
      <c r="A1047345" s="16"/>
      <c r="B1047345" s="17"/>
      <c r="C1047345" s="17"/>
      <c r="D1047345" s="17"/>
      <c r="E1047345" s="18"/>
      <c r="F1047345" s="18"/>
    </row>
    <row r="1047346" s="2" customFormat="1" ht="13.5" spans="1:6">
      <c r="A1047346" s="16"/>
      <c r="B1047346" s="17"/>
      <c r="C1047346" s="17"/>
      <c r="D1047346" s="17"/>
      <c r="E1047346" s="18"/>
      <c r="F1047346" s="18"/>
    </row>
    <row r="1047347" s="2" customFormat="1" ht="13.5" spans="1:6">
      <c r="A1047347" s="16"/>
      <c r="B1047347" s="17"/>
      <c r="C1047347" s="17"/>
      <c r="D1047347" s="17"/>
      <c r="E1047347" s="18"/>
      <c r="F1047347" s="18"/>
    </row>
    <row r="1047348" s="2" customFormat="1" ht="13.5" spans="1:6">
      <c r="A1047348" s="16"/>
      <c r="B1047348" s="17"/>
      <c r="C1047348" s="17"/>
      <c r="D1047348" s="17"/>
      <c r="E1047348" s="18"/>
      <c r="F1047348" s="18"/>
    </row>
    <row r="1047349" s="2" customFormat="1" ht="13.5" spans="1:6">
      <c r="A1047349" s="16"/>
      <c r="B1047349" s="17"/>
      <c r="C1047349" s="17"/>
      <c r="D1047349" s="17"/>
      <c r="E1047349" s="18"/>
      <c r="F1047349" s="18"/>
    </row>
    <row r="1047350" s="2" customFormat="1" ht="13.5" spans="1:6">
      <c r="A1047350" s="16"/>
      <c r="B1047350" s="17"/>
      <c r="C1047350" s="17"/>
      <c r="D1047350" s="17"/>
      <c r="E1047350" s="18"/>
      <c r="F1047350" s="18"/>
    </row>
    <row r="1047351" s="2" customFormat="1" ht="13.5" spans="1:6">
      <c r="A1047351" s="16"/>
      <c r="B1047351" s="17"/>
      <c r="C1047351" s="17"/>
      <c r="D1047351" s="17"/>
      <c r="E1047351" s="18"/>
      <c r="F1047351" s="18"/>
    </row>
    <row r="1047352" s="2" customFormat="1" ht="13.5" spans="1:6">
      <c r="A1047352" s="16"/>
      <c r="B1047352" s="17"/>
      <c r="C1047352" s="17"/>
      <c r="D1047352" s="17"/>
      <c r="E1047352" s="18"/>
      <c r="F1047352" s="18"/>
    </row>
    <row r="1047353" s="2" customFormat="1" ht="13.5" spans="1:6">
      <c r="A1047353" s="16"/>
      <c r="B1047353" s="17"/>
      <c r="C1047353" s="17"/>
      <c r="D1047353" s="17"/>
      <c r="E1047353" s="18"/>
      <c r="F1047353" s="18"/>
    </row>
    <row r="1047354" s="2" customFormat="1" ht="13.5" spans="1:6">
      <c r="A1047354" s="16"/>
      <c r="B1047354" s="17"/>
      <c r="C1047354" s="17"/>
      <c r="D1047354" s="17"/>
      <c r="E1047354" s="18"/>
      <c r="F1047354" s="18"/>
    </row>
    <row r="1047355" s="2" customFormat="1" ht="13.5" spans="1:6">
      <c r="A1047355" s="16"/>
      <c r="B1047355" s="17"/>
      <c r="C1047355" s="17"/>
      <c r="D1047355" s="17"/>
      <c r="E1047355" s="18"/>
      <c r="F1047355" s="18"/>
    </row>
    <row r="1047356" s="2" customFormat="1" ht="13.5" spans="1:6">
      <c r="A1047356" s="16"/>
      <c r="B1047356" s="17"/>
      <c r="C1047356" s="17"/>
      <c r="D1047356" s="17"/>
      <c r="E1047356" s="18"/>
      <c r="F1047356" s="18"/>
    </row>
    <row r="1047357" s="2" customFormat="1" ht="13.5" spans="1:6">
      <c r="A1047357" s="16"/>
      <c r="B1047357" s="17"/>
      <c r="C1047357" s="17"/>
      <c r="D1047357" s="17"/>
      <c r="E1047357" s="18"/>
      <c r="F1047357" s="18"/>
    </row>
    <row r="1047358" s="2" customFormat="1" ht="13.5" spans="1:6">
      <c r="A1047358" s="16"/>
      <c r="B1047358" s="17"/>
      <c r="C1047358" s="17"/>
      <c r="D1047358" s="17"/>
      <c r="E1047358" s="18"/>
      <c r="F1047358" s="18"/>
    </row>
    <row r="1047359" s="2" customFormat="1" ht="13.5" spans="1:6">
      <c r="A1047359" s="16"/>
      <c r="B1047359" s="17"/>
      <c r="C1047359" s="17"/>
      <c r="D1047359" s="17"/>
      <c r="E1047359" s="18"/>
      <c r="F1047359" s="18"/>
    </row>
    <row r="1047360" s="2" customFormat="1" ht="13.5" spans="1:6">
      <c r="A1047360" s="16"/>
      <c r="B1047360" s="17"/>
      <c r="C1047360" s="17"/>
      <c r="D1047360" s="17"/>
      <c r="E1047360" s="18"/>
      <c r="F1047360" s="18"/>
    </row>
    <row r="1047361" s="2" customFormat="1" ht="13.5" spans="1:6">
      <c r="A1047361" s="16"/>
      <c r="B1047361" s="17"/>
      <c r="C1047361" s="17"/>
      <c r="D1047361" s="17"/>
      <c r="E1047361" s="18"/>
      <c r="F1047361" s="18"/>
    </row>
    <row r="1047362" s="2" customFormat="1" ht="13.5" spans="1:6">
      <c r="A1047362" s="16"/>
      <c r="B1047362" s="17"/>
      <c r="C1047362" s="17"/>
      <c r="D1047362" s="17"/>
      <c r="E1047362" s="18"/>
      <c r="F1047362" s="18"/>
    </row>
    <row r="1047363" s="2" customFormat="1" ht="13.5" spans="1:6">
      <c r="A1047363" s="16"/>
      <c r="B1047363" s="17"/>
      <c r="C1047363" s="17"/>
      <c r="D1047363" s="17"/>
      <c r="E1047363" s="18"/>
      <c r="F1047363" s="18"/>
    </row>
    <row r="1047364" s="2" customFormat="1" ht="13.5" spans="1:6">
      <c r="A1047364" s="16"/>
      <c r="B1047364" s="17"/>
      <c r="C1047364" s="17"/>
      <c r="D1047364" s="17"/>
      <c r="E1047364" s="18"/>
      <c r="F1047364" s="18"/>
    </row>
    <row r="1047365" s="2" customFormat="1" ht="13.5" spans="1:6">
      <c r="A1047365" s="16"/>
      <c r="B1047365" s="17"/>
      <c r="C1047365" s="17"/>
      <c r="D1047365" s="17"/>
      <c r="E1047365" s="18"/>
      <c r="F1047365" s="18"/>
    </row>
    <row r="1047366" s="2" customFormat="1" ht="13.5" spans="1:6">
      <c r="A1047366" s="16"/>
      <c r="B1047366" s="17"/>
      <c r="C1047366" s="17"/>
      <c r="D1047366" s="17"/>
      <c r="E1047366" s="18"/>
      <c r="F1047366" s="18"/>
    </row>
    <row r="1047367" s="2" customFormat="1" ht="13.5" spans="1:6">
      <c r="A1047367" s="16"/>
      <c r="B1047367" s="17"/>
      <c r="C1047367" s="17"/>
      <c r="D1047367" s="17"/>
      <c r="E1047367" s="18"/>
      <c r="F1047367" s="18"/>
    </row>
    <row r="1047368" s="2" customFormat="1" ht="13.5" spans="1:6">
      <c r="A1047368" s="16"/>
      <c r="B1047368" s="17"/>
      <c r="C1047368" s="17"/>
      <c r="D1047368" s="17"/>
      <c r="E1047368" s="18"/>
      <c r="F1047368" s="18"/>
    </row>
    <row r="1047369" s="2" customFormat="1" ht="13.5" spans="1:6">
      <c r="A1047369" s="16"/>
      <c r="B1047369" s="17"/>
      <c r="C1047369" s="17"/>
      <c r="D1047369" s="17"/>
      <c r="E1047369" s="18"/>
      <c r="F1047369" s="18"/>
    </row>
    <row r="1047370" s="2" customFormat="1" ht="13.5" spans="1:6">
      <c r="A1047370" s="16"/>
      <c r="B1047370" s="17"/>
      <c r="C1047370" s="17"/>
      <c r="D1047370" s="17"/>
      <c r="E1047370" s="18"/>
      <c r="F1047370" s="18"/>
    </row>
    <row r="1047371" s="2" customFormat="1" ht="13.5" spans="1:6">
      <c r="A1047371" s="16"/>
      <c r="B1047371" s="17"/>
      <c r="C1047371" s="17"/>
      <c r="D1047371" s="17"/>
      <c r="E1047371" s="18"/>
      <c r="F1047371" s="18"/>
    </row>
    <row r="1047372" s="2" customFormat="1" ht="13.5" spans="1:6">
      <c r="A1047372" s="16"/>
      <c r="B1047372" s="17"/>
      <c r="C1047372" s="17"/>
      <c r="D1047372" s="17"/>
      <c r="E1047372" s="18"/>
      <c r="F1047372" s="18"/>
    </row>
    <row r="1047373" s="2" customFormat="1" ht="13.5" spans="1:6">
      <c r="A1047373" s="16"/>
      <c r="B1047373" s="17"/>
      <c r="C1047373" s="17"/>
      <c r="D1047373" s="17"/>
      <c r="E1047373" s="18"/>
      <c r="F1047373" s="18"/>
    </row>
    <row r="1047374" s="2" customFormat="1" ht="13.5" spans="1:6">
      <c r="A1047374" s="16"/>
      <c r="B1047374" s="17"/>
      <c r="C1047374" s="17"/>
      <c r="D1047374" s="17"/>
      <c r="E1047374" s="18"/>
      <c r="F1047374" s="18"/>
    </row>
    <row r="1047375" s="2" customFormat="1" ht="13.5" spans="1:6">
      <c r="A1047375" s="16"/>
      <c r="B1047375" s="17"/>
      <c r="C1047375" s="17"/>
      <c r="D1047375" s="17"/>
      <c r="E1047375" s="18"/>
      <c r="F1047375" s="18"/>
    </row>
    <row r="1047376" s="2" customFormat="1" ht="13.5" spans="1:6">
      <c r="A1047376" s="16"/>
      <c r="B1047376" s="17"/>
      <c r="C1047376" s="17"/>
      <c r="D1047376" s="17"/>
      <c r="E1047376" s="18"/>
      <c r="F1047376" s="18"/>
    </row>
    <row r="1047377" s="2" customFormat="1" ht="13.5" spans="1:6">
      <c r="A1047377" s="16"/>
      <c r="B1047377" s="17"/>
      <c r="C1047377" s="17"/>
      <c r="D1047377" s="17"/>
      <c r="E1047377" s="18"/>
      <c r="F1047377" s="18"/>
    </row>
    <row r="1047378" s="2" customFormat="1" ht="13.5" spans="1:6">
      <c r="A1047378" s="16"/>
      <c r="B1047378" s="17"/>
      <c r="C1047378" s="17"/>
      <c r="D1047378" s="17"/>
      <c r="E1047378" s="18"/>
      <c r="F1047378" s="18"/>
    </row>
    <row r="1047379" s="2" customFormat="1" ht="13.5" spans="1:6">
      <c r="A1047379" s="16"/>
      <c r="B1047379" s="17"/>
      <c r="C1047379" s="17"/>
      <c r="D1047379" s="17"/>
      <c r="E1047379" s="18"/>
      <c r="F1047379" s="18"/>
    </row>
    <row r="1047380" s="2" customFormat="1" ht="13.5" spans="1:6">
      <c r="A1047380" s="16"/>
      <c r="B1047380" s="17"/>
      <c r="C1047380" s="17"/>
      <c r="D1047380" s="17"/>
      <c r="E1047380" s="18"/>
      <c r="F1047380" s="18"/>
    </row>
    <row r="1047381" s="2" customFormat="1" ht="13.5" spans="1:6">
      <c r="A1047381" s="16"/>
      <c r="B1047381" s="17"/>
      <c r="C1047381" s="17"/>
      <c r="D1047381" s="17"/>
      <c r="E1047381" s="18"/>
      <c r="F1047381" s="18"/>
    </row>
    <row r="1047382" s="2" customFormat="1" ht="13.5" spans="1:6">
      <c r="A1047382" s="16"/>
      <c r="B1047382" s="17"/>
      <c r="C1047382" s="17"/>
      <c r="D1047382" s="17"/>
      <c r="E1047382" s="18"/>
      <c r="F1047382" s="18"/>
    </row>
    <row r="1047383" s="2" customFormat="1" ht="13.5" spans="1:6">
      <c r="A1047383" s="16"/>
      <c r="B1047383" s="17"/>
      <c r="C1047383" s="17"/>
      <c r="D1047383" s="17"/>
      <c r="E1047383" s="18"/>
      <c r="F1047383" s="18"/>
    </row>
    <row r="1047384" s="2" customFormat="1" ht="13.5" spans="1:6">
      <c r="A1047384" s="16"/>
      <c r="B1047384" s="17"/>
      <c r="C1047384" s="17"/>
      <c r="D1047384" s="17"/>
      <c r="E1047384" s="18"/>
      <c r="F1047384" s="18"/>
    </row>
    <row r="1047385" s="2" customFormat="1" ht="13.5" spans="1:6">
      <c r="A1047385" s="16"/>
      <c r="B1047385" s="17"/>
      <c r="C1047385" s="17"/>
      <c r="D1047385" s="17"/>
      <c r="E1047385" s="18"/>
      <c r="F1047385" s="18"/>
    </row>
    <row r="1047386" s="2" customFormat="1" ht="13.5" spans="1:6">
      <c r="A1047386" s="16"/>
      <c r="B1047386" s="17"/>
      <c r="C1047386" s="17"/>
      <c r="D1047386" s="17"/>
      <c r="E1047386" s="18"/>
      <c r="F1047386" s="18"/>
    </row>
    <row r="1047387" s="2" customFormat="1" ht="13.5" spans="1:6">
      <c r="A1047387" s="16"/>
      <c r="B1047387" s="17"/>
      <c r="C1047387" s="17"/>
      <c r="D1047387" s="17"/>
      <c r="E1047387" s="18"/>
      <c r="F1047387" s="18"/>
    </row>
    <row r="1047388" s="2" customFormat="1" ht="13.5" spans="1:6">
      <c r="A1047388" s="16"/>
      <c r="B1047388" s="17"/>
      <c r="C1047388" s="17"/>
      <c r="D1047388" s="17"/>
      <c r="E1047388" s="18"/>
      <c r="F1047388" s="18"/>
    </row>
    <row r="1047389" s="2" customFormat="1" ht="13.5" spans="1:6">
      <c r="A1047389" s="16"/>
      <c r="B1047389" s="17"/>
      <c r="C1047389" s="17"/>
      <c r="D1047389" s="17"/>
      <c r="E1047389" s="18"/>
      <c r="F1047389" s="18"/>
    </row>
    <row r="1047390" s="2" customFormat="1" ht="13.5" spans="1:6">
      <c r="A1047390" s="16"/>
      <c r="B1047390" s="17"/>
      <c r="C1047390" s="17"/>
      <c r="D1047390" s="17"/>
      <c r="E1047390" s="18"/>
      <c r="F1047390" s="18"/>
    </row>
    <row r="1047391" s="2" customFormat="1" ht="13.5" spans="1:6">
      <c r="A1047391" s="16"/>
      <c r="B1047391" s="17"/>
      <c r="C1047391" s="17"/>
      <c r="D1047391" s="17"/>
      <c r="E1047391" s="18"/>
      <c r="F1047391" s="18"/>
    </row>
    <row r="1047392" s="2" customFormat="1" ht="13.5" spans="1:6">
      <c r="A1047392" s="16"/>
      <c r="B1047392" s="17"/>
      <c r="C1047392" s="17"/>
      <c r="D1047392" s="17"/>
      <c r="E1047392" s="18"/>
      <c r="F1047392" s="18"/>
    </row>
    <row r="1047393" s="2" customFormat="1" ht="13.5" spans="1:6">
      <c r="A1047393" s="16"/>
      <c r="B1047393" s="17"/>
      <c r="C1047393" s="17"/>
      <c r="D1047393" s="17"/>
      <c r="E1047393" s="18"/>
      <c r="F1047393" s="18"/>
    </row>
    <row r="1047394" s="2" customFormat="1" ht="13.5" spans="1:6">
      <c r="A1047394" s="16"/>
      <c r="B1047394" s="17"/>
      <c r="C1047394" s="17"/>
      <c r="D1047394" s="17"/>
      <c r="E1047394" s="18"/>
      <c r="F1047394" s="18"/>
    </row>
    <row r="1047395" s="2" customFormat="1" ht="13.5" spans="1:6">
      <c r="A1047395" s="16"/>
      <c r="B1047395" s="17"/>
      <c r="C1047395" s="17"/>
      <c r="D1047395" s="17"/>
      <c r="E1047395" s="18"/>
      <c r="F1047395" s="18"/>
    </row>
    <row r="1047396" s="2" customFormat="1" ht="13.5" spans="1:6">
      <c r="A1047396" s="16"/>
      <c r="B1047396" s="17"/>
      <c r="C1047396" s="17"/>
      <c r="D1047396" s="17"/>
      <c r="E1047396" s="18"/>
      <c r="F1047396" s="18"/>
    </row>
    <row r="1047397" s="2" customFormat="1" ht="13.5" spans="1:6">
      <c r="A1047397" s="16"/>
      <c r="B1047397" s="17"/>
      <c r="C1047397" s="17"/>
      <c r="D1047397" s="17"/>
      <c r="E1047397" s="18"/>
      <c r="F1047397" s="18"/>
    </row>
    <row r="1047398" s="2" customFormat="1" ht="13.5" spans="1:6">
      <c r="A1047398" s="16"/>
      <c r="B1047398" s="17"/>
      <c r="C1047398" s="17"/>
      <c r="D1047398" s="17"/>
      <c r="E1047398" s="18"/>
      <c r="F1047398" s="18"/>
    </row>
    <row r="1047399" s="2" customFormat="1" ht="13.5" spans="1:6">
      <c r="A1047399" s="16"/>
      <c r="B1047399" s="17"/>
      <c r="C1047399" s="17"/>
      <c r="D1047399" s="17"/>
      <c r="E1047399" s="18"/>
      <c r="F1047399" s="18"/>
    </row>
    <row r="1047400" s="2" customFormat="1" ht="13.5" spans="1:6">
      <c r="A1047400" s="16"/>
      <c r="B1047400" s="17"/>
      <c r="C1047400" s="17"/>
      <c r="D1047400" s="17"/>
      <c r="E1047400" s="18"/>
      <c r="F1047400" s="18"/>
    </row>
    <row r="1047401" s="2" customFormat="1" ht="13.5" spans="1:6">
      <c r="A1047401" s="16"/>
      <c r="B1047401" s="17"/>
      <c r="C1047401" s="17"/>
      <c r="D1047401" s="17"/>
      <c r="E1047401" s="18"/>
      <c r="F1047401" s="18"/>
    </row>
    <row r="1047402" s="2" customFormat="1" ht="13.5" spans="1:6">
      <c r="A1047402" s="16"/>
      <c r="B1047402" s="17"/>
      <c r="C1047402" s="17"/>
      <c r="D1047402" s="17"/>
      <c r="E1047402" s="18"/>
      <c r="F1047402" s="18"/>
    </row>
    <row r="1047403" s="2" customFormat="1" ht="13.5" spans="1:6">
      <c r="A1047403" s="16"/>
      <c r="B1047403" s="17"/>
      <c r="C1047403" s="17"/>
      <c r="D1047403" s="17"/>
      <c r="E1047403" s="18"/>
      <c r="F1047403" s="18"/>
    </row>
    <row r="1047404" s="2" customFormat="1" ht="13.5" spans="1:6">
      <c r="A1047404" s="16"/>
      <c r="B1047404" s="17"/>
      <c r="C1047404" s="17"/>
      <c r="D1047404" s="17"/>
      <c r="E1047404" s="18"/>
      <c r="F1047404" s="18"/>
    </row>
    <row r="1047405" s="2" customFormat="1" ht="13.5" spans="1:6">
      <c r="A1047405" s="16"/>
      <c r="B1047405" s="17"/>
      <c r="C1047405" s="17"/>
      <c r="D1047405" s="17"/>
      <c r="E1047405" s="18"/>
      <c r="F1047405" s="18"/>
    </row>
    <row r="1047406" s="2" customFormat="1" ht="13.5" spans="1:6">
      <c r="A1047406" s="16"/>
      <c r="B1047406" s="17"/>
      <c r="C1047406" s="17"/>
      <c r="D1047406" s="17"/>
      <c r="E1047406" s="18"/>
      <c r="F1047406" s="18"/>
    </row>
    <row r="1047407" s="2" customFormat="1" ht="13.5" spans="1:6">
      <c r="A1047407" s="16"/>
      <c r="B1047407" s="17"/>
      <c r="C1047407" s="17"/>
      <c r="D1047407" s="17"/>
      <c r="E1047407" s="18"/>
      <c r="F1047407" s="18"/>
    </row>
    <row r="1047408" s="2" customFormat="1" ht="13.5" spans="1:6">
      <c r="A1047408" s="16"/>
      <c r="B1047408" s="17"/>
      <c r="C1047408" s="17"/>
      <c r="D1047408" s="17"/>
      <c r="E1047408" s="18"/>
      <c r="F1047408" s="18"/>
    </row>
    <row r="1047409" s="2" customFormat="1" ht="13.5" spans="1:6">
      <c r="A1047409" s="16"/>
      <c r="B1047409" s="17"/>
      <c r="C1047409" s="17"/>
      <c r="D1047409" s="17"/>
      <c r="E1047409" s="18"/>
      <c r="F1047409" s="18"/>
    </row>
    <row r="1047410" s="2" customFormat="1" ht="13.5" spans="1:6">
      <c r="A1047410" s="16"/>
      <c r="B1047410" s="17"/>
      <c r="C1047410" s="17"/>
      <c r="D1047410" s="17"/>
      <c r="E1047410" s="18"/>
      <c r="F1047410" s="18"/>
    </row>
    <row r="1047411" s="2" customFormat="1" ht="13.5" spans="1:6">
      <c r="A1047411" s="16"/>
      <c r="B1047411" s="17"/>
      <c r="C1047411" s="17"/>
      <c r="D1047411" s="17"/>
      <c r="E1047411" s="18"/>
      <c r="F1047411" s="18"/>
    </row>
    <row r="1047412" s="2" customFormat="1" ht="13.5" spans="1:6">
      <c r="A1047412" s="16"/>
      <c r="B1047412" s="17"/>
      <c r="C1047412" s="17"/>
      <c r="D1047412" s="17"/>
      <c r="E1047412" s="18"/>
      <c r="F1047412" s="18"/>
    </row>
    <row r="1047413" s="2" customFormat="1" ht="13.5" spans="1:6">
      <c r="A1047413" s="16"/>
      <c r="B1047413" s="17"/>
      <c r="C1047413" s="17"/>
      <c r="D1047413" s="17"/>
      <c r="E1047413" s="18"/>
      <c r="F1047413" s="18"/>
    </row>
    <row r="1047414" s="2" customFormat="1" ht="13.5" spans="1:6">
      <c r="A1047414" s="16"/>
      <c r="B1047414" s="17"/>
      <c r="C1047414" s="17"/>
      <c r="D1047414" s="17"/>
      <c r="E1047414" s="18"/>
      <c r="F1047414" s="18"/>
    </row>
    <row r="1047415" s="2" customFormat="1" ht="13.5" spans="1:6">
      <c r="A1047415" s="16"/>
      <c r="B1047415" s="17"/>
      <c r="C1047415" s="17"/>
      <c r="D1047415" s="17"/>
      <c r="E1047415" s="18"/>
      <c r="F1047415" s="18"/>
    </row>
    <row r="1047416" s="2" customFormat="1" ht="13.5" spans="1:6">
      <c r="A1047416" s="16"/>
      <c r="B1047416" s="17"/>
      <c r="C1047416" s="17"/>
      <c r="D1047416" s="17"/>
      <c r="E1047416" s="18"/>
      <c r="F1047416" s="18"/>
    </row>
    <row r="1047417" s="2" customFormat="1" ht="13.5" spans="1:6">
      <c r="A1047417" s="16"/>
      <c r="B1047417" s="17"/>
      <c r="C1047417" s="17"/>
      <c r="D1047417" s="17"/>
      <c r="E1047417" s="18"/>
      <c r="F1047417" s="18"/>
    </row>
    <row r="1047418" s="2" customFormat="1" ht="13.5" spans="1:6">
      <c r="A1047418" s="16"/>
      <c r="B1047418" s="17"/>
      <c r="C1047418" s="17"/>
      <c r="D1047418" s="17"/>
      <c r="E1047418" s="18"/>
      <c r="F1047418" s="18"/>
    </row>
    <row r="1047419" s="2" customFormat="1" ht="13.5" spans="1:6">
      <c r="A1047419" s="16"/>
      <c r="B1047419" s="17"/>
      <c r="C1047419" s="17"/>
      <c r="D1047419" s="17"/>
      <c r="E1047419" s="18"/>
      <c r="F1047419" s="18"/>
    </row>
    <row r="1047420" s="2" customFormat="1" ht="13.5" spans="1:6">
      <c r="A1047420" s="16"/>
      <c r="B1047420" s="17"/>
      <c r="C1047420" s="17"/>
      <c r="D1047420" s="17"/>
      <c r="E1047420" s="18"/>
      <c r="F1047420" s="18"/>
    </row>
    <row r="1047421" s="2" customFormat="1" ht="13.5" spans="1:6">
      <c r="A1047421" s="16"/>
      <c r="B1047421" s="17"/>
      <c r="C1047421" s="17"/>
      <c r="D1047421" s="17"/>
      <c r="E1047421" s="18"/>
      <c r="F1047421" s="18"/>
    </row>
    <row r="1047422" s="2" customFormat="1" ht="13.5" spans="1:6">
      <c r="A1047422" s="16"/>
      <c r="B1047422" s="17"/>
      <c r="C1047422" s="17"/>
      <c r="D1047422" s="17"/>
      <c r="E1047422" s="18"/>
      <c r="F1047422" s="18"/>
    </row>
    <row r="1047423" s="2" customFormat="1" ht="13.5" spans="1:6">
      <c r="A1047423" s="16"/>
      <c r="B1047423" s="17"/>
      <c r="C1047423" s="17"/>
      <c r="D1047423" s="17"/>
      <c r="E1047423" s="18"/>
      <c r="F1047423" s="18"/>
    </row>
    <row r="1047424" s="2" customFormat="1" ht="13.5" spans="1:6">
      <c r="A1047424" s="16"/>
      <c r="B1047424" s="17"/>
      <c r="C1047424" s="17"/>
      <c r="D1047424" s="17"/>
      <c r="E1047424" s="18"/>
      <c r="F1047424" s="18"/>
    </row>
    <row r="1047425" s="2" customFormat="1" ht="13.5" spans="1:6">
      <c r="A1047425" s="16"/>
      <c r="B1047425" s="17"/>
      <c r="C1047425" s="17"/>
      <c r="D1047425" s="17"/>
      <c r="E1047425" s="18"/>
      <c r="F1047425" s="18"/>
    </row>
    <row r="1047426" s="2" customFormat="1" ht="13.5" spans="1:6">
      <c r="A1047426" s="16"/>
      <c r="B1047426" s="17"/>
      <c r="C1047426" s="17"/>
      <c r="D1047426" s="17"/>
      <c r="E1047426" s="18"/>
      <c r="F1047426" s="18"/>
    </row>
    <row r="1047427" s="2" customFormat="1" ht="13.5" spans="1:6">
      <c r="A1047427" s="16"/>
      <c r="B1047427" s="17"/>
      <c r="C1047427" s="17"/>
      <c r="D1047427" s="17"/>
      <c r="E1047427" s="18"/>
      <c r="F1047427" s="18"/>
    </row>
    <row r="1047428" s="2" customFormat="1" ht="13.5" spans="1:6">
      <c r="A1047428" s="16"/>
      <c r="B1047428" s="17"/>
      <c r="C1047428" s="17"/>
      <c r="D1047428" s="17"/>
      <c r="E1047428" s="18"/>
      <c r="F1047428" s="18"/>
    </row>
    <row r="1047429" s="2" customFormat="1" ht="13.5" spans="1:6">
      <c r="A1047429" s="16"/>
      <c r="B1047429" s="17"/>
      <c r="C1047429" s="17"/>
      <c r="D1047429" s="17"/>
      <c r="E1047429" s="18"/>
      <c r="F1047429" s="18"/>
    </row>
    <row r="1047430" s="2" customFormat="1" ht="13.5" spans="1:6">
      <c r="A1047430" s="16"/>
      <c r="B1047430" s="17"/>
      <c r="C1047430" s="17"/>
      <c r="D1047430" s="17"/>
      <c r="E1047430" s="18"/>
      <c r="F1047430" s="18"/>
    </row>
    <row r="1047431" s="2" customFormat="1" ht="13.5" spans="1:6">
      <c r="A1047431" s="16"/>
      <c r="B1047431" s="17"/>
      <c r="C1047431" s="17"/>
      <c r="D1047431" s="17"/>
      <c r="E1047431" s="18"/>
      <c r="F1047431" s="18"/>
    </row>
    <row r="1047432" s="2" customFormat="1" ht="13.5" spans="1:6">
      <c r="A1047432" s="16"/>
      <c r="B1047432" s="17"/>
      <c r="C1047432" s="17"/>
      <c r="D1047432" s="17"/>
      <c r="E1047432" s="18"/>
      <c r="F1047432" s="18"/>
    </row>
    <row r="1047433" s="2" customFormat="1" ht="13.5" spans="1:6">
      <c r="A1047433" s="16"/>
      <c r="B1047433" s="17"/>
      <c r="C1047433" s="17"/>
      <c r="D1047433" s="17"/>
      <c r="E1047433" s="18"/>
      <c r="F1047433" s="18"/>
    </row>
    <row r="1047434" s="2" customFormat="1" ht="13.5" spans="1:6">
      <c r="A1047434" s="16"/>
      <c r="B1047434" s="17"/>
      <c r="C1047434" s="17"/>
      <c r="D1047434" s="17"/>
      <c r="E1047434" s="18"/>
      <c r="F1047434" s="18"/>
    </row>
    <row r="1047435" s="2" customFormat="1" ht="13.5" spans="1:6">
      <c r="A1047435" s="16"/>
      <c r="B1047435" s="17"/>
      <c r="C1047435" s="17"/>
      <c r="D1047435" s="17"/>
      <c r="E1047435" s="18"/>
      <c r="F1047435" s="18"/>
    </row>
    <row r="1047436" s="2" customFormat="1" ht="13.5" spans="1:6">
      <c r="A1047436" s="16"/>
      <c r="B1047436" s="17"/>
      <c r="C1047436" s="17"/>
      <c r="D1047436" s="17"/>
      <c r="E1047436" s="18"/>
      <c r="F1047436" s="18"/>
    </row>
    <row r="1047437" s="2" customFormat="1" ht="13.5" spans="1:6">
      <c r="A1047437" s="16"/>
      <c r="B1047437" s="17"/>
      <c r="C1047437" s="17"/>
      <c r="D1047437" s="17"/>
      <c r="E1047437" s="18"/>
      <c r="F1047437" s="18"/>
    </row>
    <row r="1047438" s="2" customFormat="1" ht="13.5" spans="1:6">
      <c r="A1047438" s="16"/>
      <c r="B1047438" s="17"/>
      <c r="C1047438" s="17"/>
      <c r="D1047438" s="17"/>
      <c r="E1047438" s="18"/>
      <c r="F1047438" s="18"/>
    </row>
    <row r="1047439" s="2" customFormat="1" ht="13.5" spans="1:6">
      <c r="A1047439" s="16"/>
      <c r="B1047439" s="17"/>
      <c r="C1047439" s="17"/>
      <c r="D1047439" s="17"/>
      <c r="E1047439" s="18"/>
      <c r="F1047439" s="18"/>
    </row>
    <row r="1047440" s="2" customFormat="1" ht="13.5" spans="1:6">
      <c r="A1047440" s="16"/>
      <c r="B1047440" s="17"/>
      <c r="C1047440" s="17"/>
      <c r="D1047440" s="17"/>
      <c r="E1047440" s="18"/>
      <c r="F1047440" s="18"/>
    </row>
    <row r="1047441" s="2" customFormat="1" ht="13.5" spans="1:6">
      <c r="A1047441" s="16"/>
      <c r="B1047441" s="17"/>
      <c r="C1047441" s="17"/>
      <c r="D1047441" s="17"/>
      <c r="E1047441" s="18"/>
      <c r="F1047441" s="18"/>
    </row>
    <row r="1047442" s="2" customFormat="1" ht="13.5" spans="1:6">
      <c r="A1047442" s="16"/>
      <c r="B1047442" s="17"/>
      <c r="C1047442" s="17"/>
      <c r="D1047442" s="17"/>
      <c r="E1047442" s="18"/>
      <c r="F1047442" s="18"/>
    </row>
    <row r="1047443" s="2" customFormat="1" ht="13.5" spans="1:6">
      <c r="A1047443" s="16"/>
      <c r="B1047443" s="17"/>
      <c r="C1047443" s="17"/>
      <c r="D1047443" s="17"/>
      <c r="E1047443" s="18"/>
      <c r="F1047443" s="18"/>
    </row>
    <row r="1047444" s="2" customFormat="1" ht="13.5" spans="1:6">
      <c r="A1047444" s="16"/>
      <c r="B1047444" s="17"/>
      <c r="C1047444" s="17"/>
      <c r="D1047444" s="17"/>
      <c r="E1047444" s="18"/>
      <c r="F1047444" s="18"/>
    </row>
    <row r="1047445" s="2" customFormat="1" ht="13.5" spans="1:6">
      <c r="A1047445" s="16"/>
      <c r="B1047445" s="17"/>
      <c r="C1047445" s="17"/>
      <c r="D1047445" s="17"/>
      <c r="E1047445" s="18"/>
      <c r="F1047445" s="18"/>
    </row>
    <row r="1047446" s="2" customFormat="1" ht="13.5" spans="1:6">
      <c r="A1047446" s="16"/>
      <c r="B1047446" s="17"/>
      <c r="C1047446" s="17"/>
      <c r="D1047446" s="17"/>
      <c r="E1047446" s="18"/>
      <c r="F1047446" s="18"/>
    </row>
    <row r="1047447" s="2" customFormat="1" ht="13.5" spans="1:6">
      <c r="A1047447" s="16"/>
      <c r="B1047447" s="17"/>
      <c r="C1047447" s="17"/>
      <c r="D1047447" s="17"/>
      <c r="E1047447" s="18"/>
      <c r="F1047447" s="18"/>
    </row>
    <row r="1047448" s="2" customFormat="1" ht="13.5" spans="1:6">
      <c r="A1047448" s="16"/>
      <c r="B1047448" s="17"/>
      <c r="C1047448" s="17"/>
      <c r="D1047448" s="17"/>
      <c r="E1047448" s="18"/>
      <c r="F1047448" s="18"/>
    </row>
    <row r="1047449" s="2" customFormat="1" ht="13.5" spans="1:6">
      <c r="A1047449" s="16"/>
      <c r="B1047449" s="17"/>
      <c r="C1047449" s="17"/>
      <c r="D1047449" s="17"/>
      <c r="E1047449" s="18"/>
      <c r="F1047449" s="18"/>
    </row>
    <row r="1047450" s="2" customFormat="1" ht="13.5" spans="1:6">
      <c r="A1047450" s="16"/>
      <c r="B1047450" s="17"/>
      <c r="C1047450" s="17"/>
      <c r="D1047450" s="17"/>
      <c r="E1047450" s="18"/>
      <c r="F1047450" s="18"/>
    </row>
    <row r="1047451" s="2" customFormat="1" ht="13.5" spans="1:6">
      <c r="A1047451" s="16"/>
      <c r="B1047451" s="17"/>
      <c r="C1047451" s="17"/>
      <c r="D1047451" s="17"/>
      <c r="E1047451" s="18"/>
      <c r="F1047451" s="18"/>
    </row>
    <row r="1047452" s="2" customFormat="1" ht="13.5" spans="1:6">
      <c r="A1047452" s="16"/>
      <c r="B1047452" s="17"/>
      <c r="C1047452" s="17"/>
      <c r="D1047452" s="17"/>
      <c r="E1047452" s="18"/>
      <c r="F1047452" s="18"/>
    </row>
    <row r="1047453" s="2" customFormat="1" ht="13.5" spans="1:6">
      <c r="A1047453" s="16"/>
      <c r="B1047453" s="17"/>
      <c r="C1047453" s="17"/>
      <c r="D1047453" s="17"/>
      <c r="E1047453" s="18"/>
      <c r="F1047453" s="18"/>
    </row>
    <row r="1047454" s="2" customFormat="1" ht="13.5" spans="1:6">
      <c r="A1047454" s="16"/>
      <c r="B1047454" s="17"/>
      <c r="C1047454" s="17"/>
      <c r="D1047454" s="17"/>
      <c r="E1047454" s="18"/>
      <c r="F1047454" s="18"/>
    </row>
    <row r="1047455" s="2" customFormat="1" ht="13.5" spans="1:6">
      <c r="A1047455" s="16"/>
      <c r="B1047455" s="17"/>
      <c r="C1047455" s="17"/>
      <c r="D1047455" s="17"/>
      <c r="E1047455" s="18"/>
      <c r="F1047455" s="18"/>
    </row>
    <row r="1047456" s="2" customFormat="1" ht="13.5" spans="1:6">
      <c r="A1047456" s="16"/>
      <c r="B1047456" s="17"/>
      <c r="C1047456" s="17"/>
      <c r="D1047456" s="17"/>
      <c r="E1047456" s="18"/>
      <c r="F1047456" s="18"/>
    </row>
    <row r="1047457" s="2" customFormat="1" ht="13.5" spans="1:6">
      <c r="A1047457" s="16"/>
      <c r="B1047457" s="17"/>
      <c r="C1047457" s="17"/>
      <c r="D1047457" s="17"/>
      <c r="E1047457" s="18"/>
      <c r="F1047457" s="18"/>
    </row>
    <row r="1047458" s="2" customFormat="1" ht="13.5" spans="1:6">
      <c r="A1047458" s="16"/>
      <c r="B1047458" s="17"/>
      <c r="C1047458" s="17"/>
      <c r="D1047458" s="17"/>
      <c r="E1047458" s="18"/>
      <c r="F1047458" s="18"/>
    </row>
    <row r="1047459" s="2" customFormat="1" ht="13.5" spans="1:6">
      <c r="A1047459" s="16"/>
      <c r="B1047459" s="17"/>
      <c r="C1047459" s="17"/>
      <c r="D1047459" s="17"/>
      <c r="E1047459" s="18"/>
      <c r="F1047459" s="18"/>
    </row>
    <row r="1047460" s="2" customFormat="1" ht="13.5" spans="1:6">
      <c r="A1047460" s="16"/>
      <c r="B1047460" s="17"/>
      <c r="C1047460" s="17"/>
      <c r="D1047460" s="17"/>
      <c r="E1047460" s="18"/>
      <c r="F1047460" s="18"/>
    </row>
    <row r="1047461" s="2" customFormat="1" ht="13.5" spans="1:6">
      <c r="A1047461" s="16"/>
      <c r="B1047461" s="17"/>
      <c r="C1047461" s="17"/>
      <c r="D1047461" s="17"/>
      <c r="E1047461" s="18"/>
      <c r="F1047461" s="18"/>
    </row>
    <row r="1047462" s="2" customFormat="1" ht="13.5" spans="1:6">
      <c r="A1047462" s="16"/>
      <c r="B1047462" s="17"/>
      <c r="C1047462" s="17"/>
      <c r="D1047462" s="17"/>
      <c r="E1047462" s="18"/>
      <c r="F1047462" s="18"/>
    </row>
    <row r="1047463" s="2" customFormat="1" ht="13.5" spans="1:6">
      <c r="A1047463" s="16"/>
      <c r="B1047463" s="17"/>
      <c r="C1047463" s="17"/>
      <c r="D1047463" s="17"/>
      <c r="E1047463" s="18"/>
      <c r="F1047463" s="18"/>
    </row>
    <row r="1047464" s="2" customFormat="1" ht="13.5" spans="1:6">
      <c r="A1047464" s="16"/>
      <c r="B1047464" s="17"/>
      <c r="C1047464" s="17"/>
      <c r="D1047464" s="17"/>
      <c r="E1047464" s="18"/>
      <c r="F1047464" s="18"/>
    </row>
    <row r="1047465" s="2" customFormat="1" ht="13.5" spans="1:6">
      <c r="A1047465" s="16"/>
      <c r="B1047465" s="17"/>
      <c r="C1047465" s="17"/>
      <c r="D1047465" s="17"/>
      <c r="E1047465" s="18"/>
      <c r="F1047465" s="18"/>
    </row>
    <row r="1047466" s="2" customFormat="1" ht="13.5" spans="1:6">
      <c r="A1047466" s="16"/>
      <c r="B1047466" s="17"/>
      <c r="C1047466" s="17"/>
      <c r="D1047466" s="17"/>
      <c r="E1047466" s="18"/>
      <c r="F1047466" s="18"/>
    </row>
    <row r="1047467" s="2" customFormat="1" ht="13.5" spans="1:6">
      <c r="A1047467" s="16"/>
      <c r="B1047467" s="17"/>
      <c r="C1047467" s="17"/>
      <c r="D1047467" s="17"/>
      <c r="E1047467" s="18"/>
      <c r="F1047467" s="18"/>
    </row>
    <row r="1047468" s="2" customFormat="1" ht="13.5" spans="1:6">
      <c r="A1047468" s="16"/>
      <c r="B1047468" s="17"/>
      <c r="C1047468" s="17"/>
      <c r="D1047468" s="17"/>
      <c r="E1047468" s="18"/>
      <c r="F1047468" s="18"/>
    </row>
    <row r="1047469" s="2" customFormat="1" ht="13.5" spans="1:6">
      <c r="A1047469" s="16"/>
      <c r="B1047469" s="17"/>
      <c r="C1047469" s="17"/>
      <c r="D1047469" s="17"/>
      <c r="E1047469" s="18"/>
      <c r="F1047469" s="18"/>
    </row>
    <row r="1047470" s="2" customFormat="1" ht="13.5" spans="1:6">
      <c r="A1047470" s="16"/>
      <c r="B1047470" s="17"/>
      <c r="C1047470" s="17"/>
      <c r="D1047470" s="17"/>
      <c r="E1047470" s="18"/>
      <c r="F1047470" s="18"/>
    </row>
    <row r="1047471" s="2" customFormat="1" ht="13.5" spans="1:6">
      <c r="A1047471" s="16"/>
      <c r="B1047471" s="17"/>
      <c r="C1047471" s="17"/>
      <c r="D1047471" s="17"/>
      <c r="E1047471" s="18"/>
      <c r="F1047471" s="18"/>
    </row>
    <row r="1047472" s="2" customFormat="1" ht="13.5" spans="1:6">
      <c r="A1047472" s="16"/>
      <c r="B1047472" s="17"/>
      <c r="C1047472" s="17"/>
      <c r="D1047472" s="17"/>
      <c r="E1047472" s="18"/>
      <c r="F1047472" s="18"/>
    </row>
    <row r="1047473" s="2" customFormat="1" ht="13.5" spans="1:6">
      <c r="A1047473" s="16"/>
      <c r="B1047473" s="17"/>
      <c r="C1047473" s="17"/>
      <c r="D1047473" s="17"/>
      <c r="E1047473" s="18"/>
      <c r="F1047473" s="18"/>
    </row>
    <row r="1047474" s="2" customFormat="1" ht="13.5" spans="1:6">
      <c r="A1047474" s="16"/>
      <c r="B1047474" s="17"/>
      <c r="C1047474" s="17"/>
      <c r="D1047474" s="17"/>
      <c r="E1047474" s="18"/>
      <c r="F1047474" s="18"/>
    </row>
    <row r="1047475" s="2" customFormat="1" ht="13.5" spans="1:6">
      <c r="A1047475" s="16"/>
      <c r="B1047475" s="17"/>
      <c r="C1047475" s="17"/>
      <c r="D1047475" s="17"/>
      <c r="E1047475" s="18"/>
      <c r="F1047475" s="18"/>
    </row>
    <row r="1047476" s="2" customFormat="1" ht="13.5" spans="1:6">
      <c r="A1047476" s="16"/>
      <c r="B1047476" s="17"/>
      <c r="C1047476" s="17"/>
      <c r="D1047476" s="17"/>
      <c r="E1047476" s="18"/>
      <c r="F1047476" s="18"/>
    </row>
    <row r="1047477" s="2" customFormat="1" ht="13.5" spans="1:6">
      <c r="A1047477" s="16"/>
      <c r="B1047477" s="17"/>
      <c r="C1047477" s="17"/>
      <c r="D1047477" s="17"/>
      <c r="E1047477" s="18"/>
      <c r="F1047477" s="18"/>
    </row>
    <row r="1047478" s="2" customFormat="1" ht="13.5" spans="1:6">
      <c r="A1047478" s="16"/>
      <c r="B1047478" s="17"/>
      <c r="C1047478" s="17"/>
      <c r="D1047478" s="17"/>
      <c r="E1047478" s="18"/>
      <c r="F1047478" s="18"/>
    </row>
    <row r="1047479" s="2" customFormat="1" ht="13.5" spans="1:6">
      <c r="A1047479" s="16"/>
      <c r="B1047479" s="17"/>
      <c r="C1047479" s="17"/>
      <c r="D1047479" s="17"/>
      <c r="E1047479" s="18"/>
      <c r="F1047479" s="18"/>
    </row>
    <row r="1047480" s="2" customFormat="1" ht="13.5" spans="1:6">
      <c r="A1047480" s="16"/>
      <c r="B1047480" s="17"/>
      <c r="C1047480" s="17"/>
      <c r="D1047480" s="17"/>
      <c r="E1047480" s="18"/>
      <c r="F1047480" s="18"/>
    </row>
    <row r="1047481" s="2" customFormat="1" ht="13.5" spans="1:6">
      <c r="A1047481" s="16"/>
      <c r="B1047481" s="17"/>
      <c r="C1047481" s="17"/>
      <c r="D1047481" s="17"/>
      <c r="E1047481" s="18"/>
      <c r="F1047481" s="18"/>
    </row>
    <row r="1047482" s="2" customFormat="1" ht="13.5" spans="1:6">
      <c r="A1047482" s="16"/>
      <c r="B1047482" s="17"/>
      <c r="C1047482" s="17"/>
      <c r="D1047482" s="17"/>
      <c r="E1047482" s="18"/>
      <c r="F1047482" s="18"/>
    </row>
    <row r="1047483" s="2" customFormat="1" ht="13.5" spans="1:6">
      <c r="A1047483" s="16"/>
      <c r="B1047483" s="17"/>
      <c r="C1047483" s="17"/>
      <c r="D1047483" s="17"/>
      <c r="E1047483" s="18"/>
      <c r="F1047483" s="18"/>
    </row>
    <row r="1047484" s="2" customFormat="1" ht="13.5" spans="1:6">
      <c r="A1047484" s="16"/>
      <c r="B1047484" s="17"/>
      <c r="C1047484" s="17"/>
      <c r="D1047484" s="17"/>
      <c r="E1047484" s="18"/>
      <c r="F1047484" s="18"/>
    </row>
    <row r="1047485" s="2" customFormat="1" ht="13.5" spans="1:6">
      <c r="A1047485" s="16"/>
      <c r="B1047485" s="17"/>
      <c r="C1047485" s="17"/>
      <c r="D1047485" s="17"/>
      <c r="E1047485" s="18"/>
      <c r="F1047485" s="18"/>
    </row>
    <row r="1047486" s="2" customFormat="1" ht="13.5" spans="1:6">
      <c r="A1047486" s="16"/>
      <c r="B1047486" s="17"/>
      <c r="C1047486" s="17"/>
      <c r="D1047486" s="17"/>
      <c r="E1047486" s="18"/>
      <c r="F1047486" s="18"/>
    </row>
    <row r="1047487" s="2" customFormat="1" ht="13.5" spans="1:6">
      <c r="A1047487" s="16"/>
      <c r="B1047487" s="17"/>
      <c r="C1047487" s="17"/>
      <c r="D1047487" s="17"/>
      <c r="E1047487" s="18"/>
      <c r="F1047487" s="18"/>
    </row>
    <row r="1047488" s="2" customFormat="1" ht="13.5" spans="1:6">
      <c r="A1047488" s="16"/>
      <c r="B1047488" s="17"/>
      <c r="C1047488" s="17"/>
      <c r="D1047488" s="17"/>
      <c r="E1047488" s="18"/>
      <c r="F1047488" s="18"/>
    </row>
    <row r="1047489" s="2" customFormat="1" ht="13.5" spans="1:6">
      <c r="A1047489" s="16"/>
      <c r="B1047489" s="17"/>
      <c r="C1047489" s="17"/>
      <c r="D1047489" s="17"/>
      <c r="E1047489" s="18"/>
      <c r="F1047489" s="18"/>
    </row>
    <row r="1047490" s="2" customFormat="1" ht="13.5" spans="1:6">
      <c r="A1047490" s="16"/>
      <c r="B1047490" s="17"/>
      <c r="C1047490" s="17"/>
      <c r="D1047490" s="17"/>
      <c r="E1047490" s="18"/>
      <c r="F1047490" s="18"/>
    </row>
    <row r="1047491" s="2" customFormat="1" ht="13.5" spans="1:6">
      <c r="A1047491" s="16"/>
      <c r="B1047491" s="17"/>
      <c r="C1047491" s="17"/>
      <c r="D1047491" s="17"/>
      <c r="E1047491" s="18"/>
      <c r="F1047491" s="18"/>
    </row>
    <row r="1047492" s="2" customFormat="1" ht="13.5" spans="1:6">
      <c r="A1047492" s="16"/>
      <c r="B1047492" s="17"/>
      <c r="C1047492" s="17"/>
      <c r="D1047492" s="17"/>
      <c r="E1047492" s="18"/>
      <c r="F1047492" s="18"/>
    </row>
    <row r="1047493" s="2" customFormat="1" ht="13.5" spans="1:6">
      <c r="A1047493" s="16"/>
      <c r="B1047493" s="17"/>
      <c r="C1047493" s="17"/>
      <c r="D1047493" s="17"/>
      <c r="E1047493" s="18"/>
      <c r="F1047493" s="18"/>
    </row>
    <row r="1047494" s="2" customFormat="1" ht="13.5" spans="1:6">
      <c r="A1047494" s="16"/>
      <c r="B1047494" s="17"/>
      <c r="C1047494" s="17"/>
      <c r="D1047494" s="17"/>
      <c r="E1047494" s="18"/>
      <c r="F1047494" s="18"/>
    </row>
    <row r="1047495" s="2" customFormat="1" ht="13.5" spans="1:6">
      <c r="A1047495" s="16"/>
      <c r="B1047495" s="17"/>
      <c r="C1047495" s="17"/>
      <c r="D1047495" s="17"/>
      <c r="E1047495" s="18"/>
      <c r="F1047495" s="18"/>
    </row>
    <row r="1047496" s="2" customFormat="1" ht="13.5" spans="1:6">
      <c r="A1047496" s="16"/>
      <c r="B1047496" s="17"/>
      <c r="C1047496" s="17"/>
      <c r="D1047496" s="17"/>
      <c r="E1047496" s="18"/>
      <c r="F1047496" s="18"/>
    </row>
    <row r="1047497" s="2" customFormat="1" ht="13.5" spans="1:6">
      <c r="A1047497" s="16"/>
      <c r="B1047497" s="17"/>
      <c r="C1047497" s="17"/>
      <c r="D1047497" s="17"/>
      <c r="E1047497" s="18"/>
      <c r="F1047497" s="18"/>
    </row>
    <row r="1047498" s="2" customFormat="1" ht="13.5" spans="1:6">
      <c r="A1047498" s="16"/>
      <c r="B1047498" s="17"/>
      <c r="C1047498" s="17"/>
      <c r="D1047498" s="17"/>
      <c r="E1047498" s="18"/>
      <c r="F1047498" s="18"/>
    </row>
    <row r="1047499" s="2" customFormat="1" ht="13.5" spans="1:6">
      <c r="A1047499" s="16"/>
      <c r="B1047499" s="17"/>
      <c r="C1047499" s="17"/>
      <c r="D1047499" s="17"/>
      <c r="E1047499" s="18"/>
      <c r="F1047499" s="18"/>
    </row>
    <row r="1047500" s="2" customFormat="1" ht="13.5" spans="1:6">
      <c r="A1047500" s="16"/>
      <c r="B1047500" s="17"/>
      <c r="C1047500" s="17"/>
      <c r="D1047500" s="17"/>
      <c r="E1047500" s="18"/>
      <c r="F1047500" s="18"/>
    </row>
    <row r="1047501" s="2" customFormat="1" ht="13.5" spans="1:6">
      <c r="A1047501" s="16"/>
      <c r="B1047501" s="17"/>
      <c r="C1047501" s="17"/>
      <c r="D1047501" s="17"/>
      <c r="E1047501" s="18"/>
      <c r="F1047501" s="18"/>
    </row>
    <row r="1047502" s="2" customFormat="1" ht="13.5" spans="1:6">
      <c r="A1047502" s="16"/>
      <c r="B1047502" s="17"/>
      <c r="C1047502" s="17"/>
      <c r="D1047502" s="17"/>
      <c r="E1047502" s="18"/>
      <c r="F1047502" s="18"/>
    </row>
    <row r="1047503" s="2" customFormat="1" ht="13.5" spans="1:6">
      <c r="A1047503" s="16"/>
      <c r="B1047503" s="17"/>
      <c r="C1047503" s="17"/>
      <c r="D1047503" s="17"/>
      <c r="E1047503" s="18"/>
      <c r="F1047503" s="18"/>
    </row>
    <row r="1047504" s="2" customFormat="1" ht="13.5" spans="1:6">
      <c r="A1047504" s="16"/>
      <c r="B1047504" s="17"/>
      <c r="C1047504" s="17"/>
      <c r="D1047504" s="17"/>
      <c r="E1047504" s="18"/>
      <c r="F1047504" s="18"/>
    </row>
    <row r="1047505" s="2" customFormat="1" ht="13.5" spans="1:6">
      <c r="A1047505" s="16"/>
      <c r="B1047505" s="17"/>
      <c r="C1047505" s="17"/>
      <c r="D1047505" s="17"/>
      <c r="E1047505" s="18"/>
      <c r="F1047505" s="18"/>
    </row>
    <row r="1047506" s="2" customFormat="1" ht="13.5" spans="1:6">
      <c r="A1047506" s="16"/>
      <c r="B1047506" s="17"/>
      <c r="C1047506" s="17"/>
      <c r="D1047506" s="17"/>
      <c r="E1047506" s="18"/>
      <c r="F1047506" s="18"/>
    </row>
    <row r="1047507" s="2" customFormat="1" ht="13.5" spans="1:6">
      <c r="A1047507" s="16"/>
      <c r="B1047507" s="17"/>
      <c r="C1047507" s="17"/>
      <c r="D1047507" s="17"/>
      <c r="E1047507" s="18"/>
      <c r="F1047507" s="18"/>
    </row>
    <row r="1047508" s="2" customFormat="1" ht="13.5" spans="1:6">
      <c r="A1047508" s="16"/>
      <c r="B1047508" s="17"/>
      <c r="C1047508" s="17"/>
      <c r="D1047508" s="17"/>
      <c r="E1047508" s="18"/>
      <c r="F1047508" s="18"/>
    </row>
    <row r="1047509" s="2" customFormat="1" ht="13.5" spans="1:6">
      <c r="A1047509" s="16"/>
      <c r="B1047509" s="17"/>
      <c r="C1047509" s="17"/>
      <c r="D1047509" s="17"/>
      <c r="E1047509" s="18"/>
      <c r="F1047509" s="18"/>
    </row>
    <row r="1047510" s="2" customFormat="1" ht="13.5" spans="1:6">
      <c r="A1047510" s="16"/>
      <c r="B1047510" s="17"/>
      <c r="C1047510" s="17"/>
      <c r="D1047510" s="17"/>
      <c r="E1047510" s="18"/>
      <c r="F1047510" s="18"/>
    </row>
    <row r="1047511" s="2" customFormat="1" ht="13.5" spans="1:6">
      <c r="A1047511" s="16"/>
      <c r="B1047511" s="17"/>
      <c r="C1047511" s="17"/>
      <c r="D1047511" s="17"/>
      <c r="E1047511" s="18"/>
      <c r="F1047511" s="18"/>
    </row>
    <row r="1047512" s="2" customFormat="1" ht="13.5" spans="1:6">
      <c r="A1047512" s="16"/>
      <c r="B1047512" s="17"/>
      <c r="C1047512" s="17"/>
      <c r="D1047512" s="17"/>
      <c r="E1047512" s="18"/>
      <c r="F1047512" s="18"/>
    </row>
    <row r="1047513" s="2" customFormat="1" ht="13.5" spans="1:6">
      <c r="A1047513" s="16"/>
      <c r="B1047513" s="17"/>
      <c r="C1047513" s="17"/>
      <c r="D1047513" s="17"/>
      <c r="E1047513" s="18"/>
      <c r="F1047513" s="18"/>
    </row>
    <row r="1047514" s="2" customFormat="1" ht="13.5" spans="1:6">
      <c r="A1047514" s="16"/>
      <c r="B1047514" s="17"/>
      <c r="C1047514" s="17"/>
      <c r="D1047514" s="17"/>
      <c r="E1047514" s="18"/>
      <c r="F1047514" s="18"/>
    </row>
    <row r="1047515" s="2" customFormat="1" ht="13.5" spans="1:6">
      <c r="A1047515" s="16"/>
      <c r="B1047515" s="17"/>
      <c r="C1047515" s="17"/>
      <c r="D1047515" s="17"/>
      <c r="E1047515" s="18"/>
      <c r="F1047515" s="18"/>
    </row>
    <row r="1047516" s="2" customFormat="1" ht="13.5" spans="1:6">
      <c r="A1047516" s="16"/>
      <c r="B1047516" s="17"/>
      <c r="C1047516" s="17"/>
      <c r="D1047516" s="17"/>
      <c r="E1047516" s="18"/>
      <c r="F1047516" s="18"/>
    </row>
    <row r="1047517" s="2" customFormat="1" ht="13.5" spans="1:6">
      <c r="A1047517" s="16"/>
      <c r="B1047517" s="17"/>
      <c r="C1047517" s="17"/>
      <c r="D1047517" s="17"/>
      <c r="E1047517" s="18"/>
      <c r="F1047517" s="18"/>
    </row>
    <row r="1047518" s="2" customFormat="1" ht="13.5" spans="1:6">
      <c r="A1047518" s="16"/>
      <c r="B1047518" s="17"/>
      <c r="C1047518" s="17"/>
      <c r="D1047518" s="17"/>
      <c r="E1047518" s="18"/>
      <c r="F1047518" s="18"/>
    </row>
    <row r="1047519" s="2" customFormat="1" ht="13.5" spans="1:6">
      <c r="A1047519" s="16"/>
      <c r="B1047519" s="17"/>
      <c r="C1047519" s="17"/>
      <c r="D1047519" s="17"/>
      <c r="E1047519" s="18"/>
      <c r="F1047519" s="18"/>
    </row>
    <row r="1047520" s="2" customFormat="1" ht="13.5" spans="1:6">
      <c r="A1047520" s="16"/>
      <c r="B1047520" s="17"/>
      <c r="C1047520" s="17"/>
      <c r="D1047520" s="17"/>
      <c r="E1047520" s="18"/>
      <c r="F1047520" s="18"/>
    </row>
    <row r="1047521" s="2" customFormat="1" ht="13.5" spans="1:6">
      <c r="A1047521" s="16"/>
      <c r="B1047521" s="17"/>
      <c r="C1047521" s="17"/>
      <c r="D1047521" s="17"/>
      <c r="E1047521" s="18"/>
      <c r="F1047521" s="18"/>
    </row>
    <row r="1047522" s="2" customFormat="1" ht="13.5" spans="1:6">
      <c r="A1047522" s="16"/>
      <c r="B1047522" s="17"/>
      <c r="C1047522" s="17"/>
      <c r="D1047522" s="17"/>
      <c r="E1047522" s="18"/>
      <c r="F1047522" s="18"/>
    </row>
    <row r="1047523" s="2" customFormat="1" ht="13.5" spans="1:6">
      <c r="A1047523" s="16"/>
      <c r="B1047523" s="17"/>
      <c r="C1047523" s="17"/>
      <c r="D1047523" s="17"/>
      <c r="E1047523" s="18"/>
      <c r="F1047523" s="18"/>
    </row>
    <row r="1047524" s="2" customFormat="1" ht="13.5" spans="1:6">
      <c r="A1047524" s="16"/>
      <c r="B1047524" s="17"/>
      <c r="C1047524" s="17"/>
      <c r="D1047524" s="17"/>
      <c r="E1047524" s="18"/>
      <c r="F1047524" s="18"/>
    </row>
    <row r="1047525" s="2" customFormat="1" ht="13.5" spans="1:6">
      <c r="A1047525" s="16"/>
      <c r="B1047525" s="17"/>
      <c r="C1047525" s="17"/>
      <c r="D1047525" s="17"/>
      <c r="E1047525" s="18"/>
      <c r="F1047525" s="18"/>
    </row>
    <row r="1047526" s="2" customFormat="1" ht="13.5" spans="1:6">
      <c r="A1047526" s="16"/>
      <c r="B1047526" s="17"/>
      <c r="C1047526" s="17"/>
      <c r="D1047526" s="17"/>
      <c r="E1047526" s="18"/>
      <c r="F1047526" s="18"/>
    </row>
    <row r="1047527" s="2" customFormat="1" ht="13.5" spans="1:6">
      <c r="A1047527" s="16"/>
      <c r="B1047527" s="17"/>
      <c r="C1047527" s="17"/>
      <c r="D1047527" s="17"/>
      <c r="E1047527" s="18"/>
      <c r="F1047527" s="18"/>
    </row>
    <row r="1047528" s="2" customFormat="1" ht="13.5" spans="1:6">
      <c r="A1047528" s="16"/>
      <c r="B1047528" s="17"/>
      <c r="C1047528" s="17"/>
      <c r="D1047528" s="17"/>
      <c r="E1047528" s="18"/>
      <c r="F1047528" s="18"/>
    </row>
    <row r="1047529" s="2" customFormat="1" ht="13.5" spans="1:6">
      <c r="A1047529" s="16"/>
      <c r="B1047529" s="17"/>
      <c r="C1047529" s="17"/>
      <c r="D1047529" s="17"/>
      <c r="E1047529" s="18"/>
      <c r="F1047529" s="18"/>
    </row>
    <row r="1047530" s="2" customFormat="1" ht="13.5" spans="1:6">
      <c r="A1047530" s="16"/>
      <c r="B1047530" s="17"/>
      <c r="C1047530" s="17"/>
      <c r="D1047530" s="17"/>
      <c r="E1047530" s="18"/>
      <c r="F1047530" s="18"/>
    </row>
    <row r="1047531" s="2" customFormat="1" ht="13.5" spans="1:6">
      <c r="A1047531" s="16"/>
      <c r="B1047531" s="17"/>
      <c r="C1047531" s="17"/>
      <c r="D1047531" s="17"/>
      <c r="E1047531" s="18"/>
      <c r="F1047531" s="18"/>
    </row>
    <row r="1047532" s="2" customFormat="1" ht="13.5" spans="1:6">
      <c r="A1047532" s="16"/>
      <c r="B1047532" s="17"/>
      <c r="C1047532" s="17"/>
      <c r="D1047532" s="17"/>
      <c r="E1047532" s="18"/>
      <c r="F1047532" s="18"/>
    </row>
    <row r="1047533" s="2" customFormat="1" ht="13.5" spans="1:6">
      <c r="A1047533" s="16"/>
      <c r="B1047533" s="17"/>
      <c r="C1047533" s="17"/>
      <c r="D1047533" s="17"/>
      <c r="E1047533" s="18"/>
      <c r="F1047533" s="18"/>
    </row>
    <row r="1047534" s="2" customFormat="1" ht="13.5" spans="1:6">
      <c r="A1047534" s="16"/>
      <c r="B1047534" s="17"/>
      <c r="C1047534" s="17"/>
      <c r="D1047534" s="17"/>
      <c r="E1047534" s="18"/>
      <c r="F1047534" s="18"/>
    </row>
    <row r="1047535" s="2" customFormat="1" ht="13.5" spans="1:6">
      <c r="A1047535" s="16"/>
      <c r="B1047535" s="17"/>
      <c r="C1047535" s="17"/>
      <c r="D1047535" s="17"/>
      <c r="E1047535" s="18"/>
      <c r="F1047535" s="18"/>
    </row>
    <row r="1047536" s="2" customFormat="1" ht="13.5" spans="1:6">
      <c r="A1047536" s="16"/>
      <c r="B1047536" s="17"/>
      <c r="C1047536" s="17"/>
      <c r="D1047536" s="17"/>
      <c r="E1047536" s="18"/>
      <c r="F1047536" s="18"/>
    </row>
    <row r="1047537" s="2" customFormat="1" ht="13.5" spans="1:6">
      <c r="A1047537" s="16"/>
      <c r="B1047537" s="17"/>
      <c r="C1047537" s="17"/>
      <c r="D1047537" s="17"/>
      <c r="E1047537" s="18"/>
      <c r="F1047537" s="18"/>
    </row>
    <row r="1047538" s="2" customFormat="1" ht="13.5" spans="1:6">
      <c r="A1047538" s="16"/>
      <c r="B1047538" s="17"/>
      <c r="C1047538" s="17"/>
      <c r="D1047538" s="17"/>
      <c r="E1047538" s="18"/>
      <c r="F1047538" s="18"/>
    </row>
    <row r="1047539" s="2" customFormat="1" ht="13.5" spans="1:6">
      <c r="A1047539" s="16"/>
      <c r="B1047539" s="17"/>
      <c r="C1047539" s="17"/>
      <c r="D1047539" s="17"/>
      <c r="E1047539" s="18"/>
      <c r="F1047539" s="18"/>
    </row>
    <row r="1047540" s="2" customFormat="1" ht="13.5" spans="1:6">
      <c r="A1047540" s="16"/>
      <c r="B1047540" s="17"/>
      <c r="C1047540" s="17"/>
      <c r="D1047540" s="17"/>
      <c r="E1047540" s="18"/>
      <c r="F1047540" s="18"/>
    </row>
    <row r="1047541" s="2" customFormat="1" ht="13.5" spans="1:6">
      <c r="A1047541" s="16"/>
      <c r="B1047541" s="17"/>
      <c r="C1047541" s="17"/>
      <c r="D1047541" s="17"/>
      <c r="E1047541" s="18"/>
      <c r="F1047541" s="18"/>
    </row>
    <row r="1047542" s="2" customFormat="1" ht="13.5" spans="1:6">
      <c r="A1047542" s="16"/>
      <c r="B1047542" s="17"/>
      <c r="C1047542" s="17"/>
      <c r="D1047542" s="17"/>
      <c r="E1047542" s="18"/>
      <c r="F1047542" s="18"/>
    </row>
    <row r="1047543" s="2" customFormat="1" ht="13.5" spans="1:6">
      <c r="A1047543" s="16"/>
      <c r="B1047543" s="17"/>
      <c r="C1047543" s="17"/>
      <c r="D1047543" s="17"/>
      <c r="E1047543" s="18"/>
      <c r="F1047543" s="18"/>
    </row>
    <row r="1047544" s="2" customFormat="1" ht="13.5" spans="1:6">
      <c r="A1047544" s="16"/>
      <c r="B1047544" s="17"/>
      <c r="C1047544" s="17"/>
      <c r="D1047544" s="17"/>
      <c r="E1047544" s="18"/>
      <c r="F1047544" s="18"/>
    </row>
    <row r="1047545" s="2" customFormat="1" ht="13.5" spans="1:6">
      <c r="A1047545" s="16"/>
      <c r="B1047545" s="17"/>
      <c r="C1047545" s="17"/>
      <c r="D1047545" s="17"/>
      <c r="E1047545" s="18"/>
      <c r="F1047545" s="18"/>
    </row>
    <row r="1047546" s="2" customFormat="1" ht="13.5" spans="1:6">
      <c r="A1047546" s="16"/>
      <c r="B1047546" s="17"/>
      <c r="C1047546" s="17"/>
      <c r="D1047546" s="17"/>
      <c r="E1047546" s="18"/>
      <c r="F1047546" s="18"/>
    </row>
    <row r="1047547" s="2" customFormat="1" ht="13.5" spans="1:6">
      <c r="A1047547" s="16"/>
      <c r="B1047547" s="17"/>
      <c r="C1047547" s="17"/>
      <c r="D1047547" s="17"/>
      <c r="E1047547" s="18"/>
      <c r="F1047547" s="18"/>
    </row>
    <row r="1047548" s="2" customFormat="1" ht="13.5" spans="1:6">
      <c r="A1047548" s="16"/>
      <c r="B1047548" s="17"/>
      <c r="C1047548" s="17"/>
      <c r="D1047548" s="17"/>
      <c r="E1047548" s="18"/>
      <c r="F1047548" s="18"/>
    </row>
    <row r="1047549" s="2" customFormat="1" ht="13.5" spans="1:6">
      <c r="A1047549" s="16"/>
      <c r="B1047549" s="17"/>
      <c r="C1047549" s="17"/>
      <c r="D1047549" s="17"/>
      <c r="E1047549" s="18"/>
      <c r="F1047549" s="18"/>
    </row>
    <row r="1047550" s="2" customFormat="1" ht="13.5" spans="1:6">
      <c r="A1047550" s="16"/>
      <c r="B1047550" s="17"/>
      <c r="C1047550" s="17"/>
      <c r="D1047550" s="17"/>
      <c r="E1047550" s="18"/>
      <c r="F1047550" s="18"/>
    </row>
    <row r="1047551" s="2" customFormat="1" ht="13.5" spans="1:6">
      <c r="A1047551" s="16"/>
      <c r="B1047551" s="17"/>
      <c r="C1047551" s="17"/>
      <c r="D1047551" s="17"/>
      <c r="E1047551" s="18"/>
      <c r="F1047551" s="18"/>
    </row>
    <row r="1047552" s="2" customFormat="1" ht="13.5" spans="1:6">
      <c r="A1047552" s="16"/>
      <c r="B1047552" s="17"/>
      <c r="C1047552" s="17"/>
      <c r="D1047552" s="17"/>
      <c r="E1047552" s="18"/>
      <c r="F1047552" s="18"/>
    </row>
    <row r="1047553" s="2" customFormat="1" ht="13.5" spans="1:6">
      <c r="A1047553" s="16"/>
      <c r="B1047553" s="17"/>
      <c r="C1047553" s="17"/>
      <c r="D1047553" s="17"/>
      <c r="E1047553" s="18"/>
      <c r="F1047553" s="18"/>
    </row>
    <row r="1047554" s="2" customFormat="1" ht="13.5" spans="1:6">
      <c r="A1047554" s="16"/>
      <c r="B1047554" s="17"/>
      <c r="C1047554" s="17"/>
      <c r="D1047554" s="17"/>
      <c r="E1047554" s="18"/>
      <c r="F1047554" s="18"/>
    </row>
    <row r="1047555" s="2" customFormat="1" ht="13.5" spans="1:6">
      <c r="A1047555" s="16"/>
      <c r="B1047555" s="17"/>
      <c r="C1047555" s="17"/>
      <c r="D1047555" s="17"/>
      <c r="E1047555" s="18"/>
      <c r="F1047555" s="18"/>
    </row>
    <row r="1047556" s="2" customFormat="1" ht="13.5" spans="1:6">
      <c r="A1047556" s="16"/>
      <c r="B1047556" s="17"/>
      <c r="C1047556" s="17"/>
      <c r="D1047556" s="17"/>
      <c r="E1047556" s="18"/>
      <c r="F1047556" s="18"/>
    </row>
    <row r="1047557" s="2" customFormat="1" ht="13.5" spans="1:6">
      <c r="A1047557" s="16"/>
      <c r="B1047557" s="17"/>
      <c r="C1047557" s="17"/>
      <c r="D1047557" s="17"/>
      <c r="E1047557" s="18"/>
      <c r="F1047557" s="18"/>
    </row>
    <row r="1047558" s="2" customFormat="1" ht="13.5" spans="1:6">
      <c r="A1047558" s="16"/>
      <c r="B1047558" s="17"/>
      <c r="C1047558" s="17"/>
      <c r="D1047558" s="17"/>
      <c r="E1047558" s="18"/>
      <c r="F1047558" s="18"/>
    </row>
    <row r="1047559" s="2" customFormat="1" ht="13.5" spans="1:6">
      <c r="A1047559" s="16"/>
      <c r="B1047559" s="17"/>
      <c r="C1047559" s="17"/>
      <c r="D1047559" s="17"/>
      <c r="E1047559" s="18"/>
      <c r="F1047559" s="18"/>
    </row>
    <row r="1047560" s="2" customFormat="1" ht="13.5" spans="1:6">
      <c r="A1047560" s="16"/>
      <c r="B1047560" s="17"/>
      <c r="C1047560" s="17"/>
      <c r="D1047560" s="17"/>
      <c r="E1047560" s="18"/>
      <c r="F1047560" s="18"/>
    </row>
    <row r="1047561" s="2" customFormat="1" ht="13.5" spans="1:6">
      <c r="A1047561" s="16"/>
      <c r="B1047561" s="17"/>
      <c r="C1047561" s="17"/>
      <c r="D1047561" s="17"/>
      <c r="E1047561" s="18"/>
      <c r="F1047561" s="18"/>
    </row>
    <row r="1047562" s="2" customFormat="1" ht="13.5" spans="1:6">
      <c r="A1047562" s="16"/>
      <c r="B1047562" s="17"/>
      <c r="C1047562" s="17"/>
      <c r="D1047562" s="17"/>
      <c r="E1047562" s="18"/>
      <c r="F1047562" s="18"/>
    </row>
    <row r="1047563" s="2" customFormat="1" ht="13.5" spans="1:6">
      <c r="A1047563" s="16"/>
      <c r="B1047563" s="17"/>
      <c r="C1047563" s="17"/>
      <c r="D1047563" s="17"/>
      <c r="E1047563" s="18"/>
      <c r="F1047563" s="18"/>
    </row>
    <row r="1047564" s="2" customFormat="1" ht="13.5" spans="1:6">
      <c r="A1047564" s="16"/>
      <c r="B1047564" s="17"/>
      <c r="C1047564" s="17"/>
      <c r="D1047564" s="17"/>
      <c r="E1047564" s="18"/>
      <c r="F1047564" s="18"/>
    </row>
    <row r="1047565" s="2" customFormat="1" ht="13.5" spans="1:6">
      <c r="A1047565" s="16"/>
      <c r="B1047565" s="17"/>
      <c r="C1047565" s="17"/>
      <c r="D1047565" s="17"/>
      <c r="E1047565" s="18"/>
      <c r="F1047565" s="18"/>
    </row>
    <row r="1047566" s="2" customFormat="1" ht="13.5" spans="1:6">
      <c r="A1047566" s="16"/>
      <c r="B1047566" s="17"/>
      <c r="C1047566" s="17"/>
      <c r="D1047566" s="17"/>
      <c r="E1047566" s="18"/>
      <c r="F1047566" s="18"/>
    </row>
    <row r="1047567" s="2" customFormat="1" ht="13.5" spans="1:6">
      <c r="A1047567" s="16"/>
      <c r="B1047567" s="17"/>
      <c r="C1047567" s="17"/>
      <c r="D1047567" s="17"/>
      <c r="E1047567" s="18"/>
      <c r="F1047567" s="18"/>
    </row>
    <row r="1047568" s="2" customFormat="1" ht="13.5" spans="1:6">
      <c r="A1047568" s="16"/>
      <c r="B1047568" s="17"/>
      <c r="C1047568" s="17"/>
      <c r="D1047568" s="17"/>
      <c r="E1047568" s="18"/>
      <c r="F1047568" s="18"/>
    </row>
    <row r="1047569" s="2" customFormat="1" ht="13.5" spans="1:6">
      <c r="A1047569" s="16"/>
      <c r="B1047569" s="17"/>
      <c r="C1047569" s="17"/>
      <c r="D1047569" s="17"/>
      <c r="E1047569" s="18"/>
      <c r="F1047569" s="18"/>
    </row>
    <row r="1047570" s="2" customFormat="1" ht="13.5" spans="1:6">
      <c r="A1047570" s="16"/>
      <c r="B1047570" s="17"/>
      <c r="C1047570" s="17"/>
      <c r="D1047570" s="17"/>
      <c r="E1047570" s="18"/>
      <c r="F1047570" s="18"/>
    </row>
    <row r="1047571" s="2" customFormat="1" ht="13.5" spans="1:6">
      <c r="A1047571" s="16"/>
      <c r="B1047571" s="17"/>
      <c r="C1047571" s="17"/>
      <c r="D1047571" s="17"/>
      <c r="E1047571" s="18"/>
      <c r="F1047571" s="18"/>
    </row>
    <row r="1047572" s="2" customFormat="1" ht="13.5" spans="1:6">
      <c r="A1047572" s="16"/>
      <c r="B1047572" s="17"/>
      <c r="C1047572" s="17"/>
      <c r="D1047572" s="17"/>
      <c r="E1047572" s="18"/>
      <c r="F1047572" s="18"/>
    </row>
    <row r="1047573" s="2" customFormat="1" ht="13.5" spans="1:6">
      <c r="A1047573" s="16"/>
      <c r="B1047573" s="17"/>
      <c r="C1047573" s="17"/>
      <c r="D1047573" s="17"/>
      <c r="E1047573" s="18"/>
      <c r="F1047573" s="18"/>
    </row>
    <row r="1047574" s="2" customFormat="1" ht="13.5" spans="1:6">
      <c r="A1047574" s="16"/>
      <c r="B1047574" s="17"/>
      <c r="C1047574" s="17"/>
      <c r="D1047574" s="17"/>
      <c r="E1047574" s="18"/>
      <c r="F1047574" s="18"/>
    </row>
    <row r="1047575" s="2" customFormat="1" ht="13.5" spans="1:6">
      <c r="A1047575" s="16"/>
      <c r="B1047575" s="17"/>
      <c r="C1047575" s="17"/>
      <c r="D1047575" s="17"/>
      <c r="E1047575" s="18"/>
      <c r="F1047575" s="18"/>
    </row>
    <row r="1047576" s="2" customFormat="1" ht="13.5" spans="1:6">
      <c r="A1047576" s="16"/>
      <c r="B1047576" s="17"/>
      <c r="C1047576" s="17"/>
      <c r="D1047576" s="17"/>
      <c r="E1047576" s="18"/>
      <c r="F1047576" s="18"/>
    </row>
    <row r="1047577" s="2" customFormat="1" ht="13.5" spans="1:6">
      <c r="A1047577" s="16"/>
      <c r="B1047577" s="17"/>
      <c r="C1047577" s="17"/>
      <c r="D1047577" s="17"/>
      <c r="E1047577" s="18"/>
      <c r="F1047577" s="18"/>
    </row>
    <row r="1047578" s="2" customFormat="1" ht="13.5" spans="1:6">
      <c r="A1047578" s="16"/>
      <c r="B1047578" s="17"/>
      <c r="C1047578" s="17"/>
      <c r="D1047578" s="17"/>
      <c r="E1047578" s="18"/>
      <c r="F1047578" s="18"/>
    </row>
    <row r="1047579" s="2" customFormat="1" ht="13.5" spans="1:6">
      <c r="A1047579" s="16"/>
      <c r="B1047579" s="17"/>
      <c r="C1047579" s="17"/>
      <c r="D1047579" s="17"/>
      <c r="E1047579" s="18"/>
      <c r="F1047579" s="18"/>
    </row>
    <row r="1047580" s="2" customFormat="1" ht="13.5" spans="1:6">
      <c r="A1047580" s="16"/>
      <c r="B1047580" s="17"/>
      <c r="C1047580" s="17"/>
      <c r="D1047580" s="17"/>
      <c r="E1047580" s="18"/>
      <c r="F1047580" s="18"/>
    </row>
    <row r="1047581" s="2" customFormat="1" ht="13.5" spans="1:6">
      <c r="A1047581" s="16"/>
      <c r="B1047581" s="17"/>
      <c r="C1047581" s="17"/>
      <c r="D1047581" s="17"/>
      <c r="E1047581" s="18"/>
      <c r="F1047581" s="18"/>
    </row>
    <row r="1047582" s="2" customFormat="1" ht="13.5" spans="1:6">
      <c r="A1047582" s="16"/>
      <c r="B1047582" s="17"/>
      <c r="C1047582" s="17"/>
      <c r="D1047582" s="17"/>
      <c r="E1047582" s="18"/>
      <c r="F1047582" s="18"/>
    </row>
    <row r="1047583" s="2" customFormat="1" ht="13.5" spans="1:6">
      <c r="A1047583" s="16"/>
      <c r="B1047583" s="17"/>
      <c r="C1047583" s="17"/>
      <c r="D1047583" s="17"/>
      <c r="E1047583" s="18"/>
      <c r="F1047583" s="18"/>
    </row>
    <row r="1047584" s="2" customFormat="1" ht="13.5" spans="1:6">
      <c r="A1047584" s="16"/>
      <c r="B1047584" s="17"/>
      <c r="C1047584" s="17"/>
      <c r="D1047584" s="17"/>
      <c r="E1047584" s="18"/>
      <c r="F1047584" s="18"/>
    </row>
    <row r="1047585" s="2" customFormat="1" ht="13.5" spans="1:6">
      <c r="A1047585" s="16"/>
      <c r="B1047585" s="17"/>
      <c r="C1047585" s="17"/>
      <c r="D1047585" s="17"/>
      <c r="E1047585" s="18"/>
      <c r="F1047585" s="18"/>
    </row>
    <row r="1047586" s="2" customFormat="1" ht="13.5" spans="1:6">
      <c r="A1047586" s="16"/>
      <c r="B1047586" s="17"/>
      <c r="C1047586" s="17"/>
      <c r="D1047586" s="17"/>
      <c r="E1047586" s="18"/>
      <c r="F1047586" s="18"/>
    </row>
    <row r="1047587" s="2" customFormat="1" ht="13.5" spans="1:6">
      <c r="A1047587" s="16"/>
      <c r="B1047587" s="17"/>
      <c r="C1047587" s="17"/>
      <c r="D1047587" s="17"/>
      <c r="E1047587" s="18"/>
      <c r="F1047587" s="18"/>
    </row>
    <row r="1047588" s="2" customFormat="1" ht="13.5" spans="1:6">
      <c r="A1047588" s="16"/>
      <c r="B1047588" s="17"/>
      <c r="C1047588" s="17"/>
      <c r="D1047588" s="17"/>
      <c r="E1047588" s="18"/>
      <c r="F1047588" s="18"/>
    </row>
    <row r="1047589" s="2" customFormat="1" ht="13.5" spans="1:6">
      <c r="A1047589" s="16"/>
      <c r="B1047589" s="17"/>
      <c r="C1047589" s="17"/>
      <c r="D1047589" s="17"/>
      <c r="E1047589" s="18"/>
      <c r="F1047589" s="18"/>
    </row>
    <row r="1047590" s="2" customFormat="1" ht="13.5" spans="1:6">
      <c r="A1047590" s="16"/>
      <c r="B1047590" s="17"/>
      <c r="C1047590" s="17"/>
      <c r="D1047590" s="17"/>
      <c r="E1047590" s="18"/>
      <c r="F1047590" s="18"/>
    </row>
    <row r="1047591" s="2" customFormat="1" ht="13.5" spans="1:6">
      <c r="A1047591" s="16"/>
      <c r="B1047591" s="17"/>
      <c r="C1047591" s="17"/>
      <c r="D1047591" s="17"/>
      <c r="E1047591" s="18"/>
      <c r="F1047591" s="18"/>
    </row>
    <row r="1047592" s="2" customFormat="1" ht="13.5" spans="1:6">
      <c r="A1047592" s="16"/>
      <c r="B1047592" s="17"/>
      <c r="C1047592" s="17"/>
      <c r="D1047592" s="17"/>
      <c r="E1047592" s="18"/>
      <c r="F1047592" s="18"/>
    </row>
    <row r="1047593" s="2" customFormat="1" ht="13.5" spans="1:6">
      <c r="A1047593" s="16"/>
      <c r="B1047593" s="17"/>
      <c r="C1047593" s="17"/>
      <c r="D1047593" s="17"/>
      <c r="E1047593" s="18"/>
      <c r="F1047593" s="18"/>
    </row>
    <row r="1047594" s="2" customFormat="1" ht="13.5" spans="1:6">
      <c r="A1047594" s="16"/>
      <c r="B1047594" s="17"/>
      <c r="C1047594" s="17"/>
      <c r="D1047594" s="17"/>
      <c r="E1047594" s="18"/>
      <c r="F1047594" s="18"/>
    </row>
    <row r="1047595" s="2" customFormat="1" ht="13.5" spans="1:6">
      <c r="A1047595" s="16"/>
      <c r="B1047595" s="17"/>
      <c r="C1047595" s="17"/>
      <c r="D1047595" s="17"/>
      <c r="E1047595" s="18"/>
      <c r="F1047595" s="18"/>
    </row>
    <row r="1047596" s="2" customFormat="1" ht="13.5" spans="1:6">
      <c r="A1047596" s="16"/>
      <c r="B1047596" s="17"/>
      <c r="C1047596" s="17"/>
      <c r="D1047596" s="17"/>
      <c r="E1047596" s="18"/>
      <c r="F1047596" s="18"/>
    </row>
    <row r="1047597" s="2" customFormat="1" ht="13.5" spans="1:6">
      <c r="A1047597" s="16"/>
      <c r="B1047597" s="17"/>
      <c r="C1047597" s="17"/>
      <c r="D1047597" s="17"/>
      <c r="E1047597" s="18"/>
      <c r="F1047597" s="18"/>
    </row>
    <row r="1047598" s="2" customFormat="1" ht="13.5" spans="1:6">
      <c r="A1047598" s="16"/>
      <c r="B1047598" s="17"/>
      <c r="C1047598" s="17"/>
      <c r="D1047598" s="17"/>
      <c r="E1047598" s="18"/>
      <c r="F1047598" s="18"/>
    </row>
    <row r="1047599" s="2" customFormat="1" ht="13.5" spans="1:6">
      <c r="A1047599" s="16"/>
      <c r="B1047599" s="17"/>
      <c r="C1047599" s="17"/>
      <c r="D1047599" s="17"/>
      <c r="E1047599" s="18"/>
      <c r="F1047599" s="18"/>
    </row>
    <row r="1047600" s="2" customFormat="1" ht="13.5" spans="1:6">
      <c r="A1047600" s="16"/>
      <c r="B1047600" s="17"/>
      <c r="C1047600" s="17"/>
      <c r="D1047600" s="17"/>
      <c r="E1047600" s="18"/>
      <c r="F1047600" s="18"/>
    </row>
    <row r="1047601" s="2" customFormat="1" ht="13.5" spans="1:6">
      <c r="A1047601" s="16"/>
      <c r="B1047601" s="17"/>
      <c r="C1047601" s="17"/>
      <c r="D1047601" s="17"/>
      <c r="E1047601" s="18"/>
      <c r="F1047601" s="18"/>
    </row>
    <row r="1047602" s="2" customFormat="1" ht="13.5" spans="1:6">
      <c r="A1047602" s="16"/>
      <c r="B1047602" s="17"/>
      <c r="C1047602" s="17"/>
      <c r="D1047602" s="17"/>
      <c r="E1047602" s="18"/>
      <c r="F1047602" s="18"/>
    </row>
    <row r="1047603" s="2" customFormat="1" ht="13.5" spans="1:6">
      <c r="A1047603" s="16"/>
      <c r="B1047603" s="17"/>
      <c r="C1047603" s="17"/>
      <c r="D1047603" s="17"/>
      <c r="E1047603" s="18"/>
      <c r="F1047603" s="18"/>
    </row>
    <row r="1047604" s="2" customFormat="1" ht="13.5" spans="1:6">
      <c r="A1047604" s="16"/>
      <c r="B1047604" s="17"/>
      <c r="C1047604" s="17"/>
      <c r="D1047604" s="17"/>
      <c r="E1047604" s="18"/>
      <c r="F1047604" s="18"/>
    </row>
    <row r="1047605" s="2" customFormat="1" ht="13.5" spans="1:6">
      <c r="A1047605" s="16"/>
      <c r="B1047605" s="17"/>
      <c r="C1047605" s="17"/>
      <c r="D1047605" s="17"/>
      <c r="E1047605" s="18"/>
      <c r="F1047605" s="18"/>
    </row>
    <row r="1047606" s="2" customFormat="1" ht="13.5" spans="1:6">
      <c r="A1047606" s="16"/>
      <c r="B1047606" s="17"/>
      <c r="C1047606" s="17"/>
      <c r="D1047606" s="17"/>
      <c r="E1047606" s="18"/>
      <c r="F1047606" s="18"/>
    </row>
    <row r="1047607" s="2" customFormat="1" ht="13.5" spans="1:6">
      <c r="A1047607" s="16"/>
      <c r="B1047607" s="17"/>
      <c r="C1047607" s="17"/>
      <c r="D1047607" s="17"/>
      <c r="E1047607" s="18"/>
      <c r="F1047607" s="18"/>
    </row>
    <row r="1047608" s="2" customFormat="1" ht="13.5" spans="1:6">
      <c r="A1047608" s="16"/>
      <c r="B1047608" s="17"/>
      <c r="C1047608" s="17"/>
      <c r="D1047608" s="17"/>
      <c r="E1047608" s="18"/>
      <c r="F1047608" s="18"/>
    </row>
    <row r="1047609" s="2" customFormat="1" ht="13.5" spans="1:6">
      <c r="A1047609" s="16"/>
      <c r="B1047609" s="17"/>
      <c r="C1047609" s="17"/>
      <c r="D1047609" s="17"/>
      <c r="E1047609" s="18"/>
      <c r="F1047609" s="18"/>
    </row>
    <row r="1047610" s="2" customFormat="1" ht="13.5" spans="1:6">
      <c r="A1047610" s="16"/>
      <c r="B1047610" s="17"/>
      <c r="C1047610" s="17"/>
      <c r="D1047610" s="17"/>
      <c r="E1047610" s="18"/>
      <c r="F1047610" s="18"/>
    </row>
    <row r="1047611" s="2" customFormat="1" ht="13.5" spans="1:6">
      <c r="A1047611" s="16"/>
      <c r="B1047611" s="17"/>
      <c r="C1047611" s="17"/>
      <c r="D1047611" s="17"/>
      <c r="E1047611" s="18"/>
      <c r="F1047611" s="18"/>
    </row>
    <row r="1047612" s="2" customFormat="1" ht="13.5" spans="1:6">
      <c r="A1047612" s="16"/>
      <c r="B1047612" s="17"/>
      <c r="C1047612" s="17"/>
      <c r="D1047612" s="17"/>
      <c r="E1047612" s="18"/>
      <c r="F1047612" s="18"/>
    </row>
    <row r="1047613" s="2" customFormat="1" ht="13.5" spans="1:6">
      <c r="A1047613" s="16"/>
      <c r="B1047613" s="17"/>
      <c r="C1047613" s="17"/>
      <c r="D1047613" s="17"/>
      <c r="E1047613" s="18"/>
      <c r="F1047613" s="18"/>
    </row>
    <row r="1047614" s="2" customFormat="1" ht="13.5" spans="1:6">
      <c r="A1047614" s="16"/>
      <c r="B1047614" s="17"/>
      <c r="C1047614" s="17"/>
      <c r="D1047614" s="17"/>
      <c r="E1047614" s="18"/>
      <c r="F1047614" s="18"/>
    </row>
    <row r="1047615" s="2" customFormat="1" ht="13.5" spans="1:6">
      <c r="A1047615" s="16"/>
      <c r="B1047615" s="17"/>
      <c r="C1047615" s="17"/>
      <c r="D1047615" s="17"/>
      <c r="E1047615" s="18"/>
      <c r="F1047615" s="18"/>
    </row>
    <row r="1047616" s="2" customFormat="1" ht="13.5" spans="1:6">
      <c r="A1047616" s="16"/>
      <c r="B1047616" s="17"/>
      <c r="C1047616" s="17"/>
      <c r="D1047616" s="17"/>
      <c r="E1047616" s="18"/>
      <c r="F1047616" s="18"/>
    </row>
    <row r="1047617" s="2" customFormat="1" ht="13.5" spans="1:6">
      <c r="A1047617" s="16"/>
      <c r="B1047617" s="17"/>
      <c r="C1047617" s="17"/>
      <c r="D1047617" s="17"/>
      <c r="E1047617" s="18"/>
      <c r="F1047617" s="18"/>
    </row>
    <row r="1047618" s="2" customFormat="1" ht="13.5" spans="1:6">
      <c r="A1047618" s="16"/>
      <c r="B1047618" s="17"/>
      <c r="C1047618" s="17"/>
      <c r="D1047618" s="17"/>
      <c r="E1047618" s="18"/>
      <c r="F1047618" s="18"/>
    </row>
    <row r="1047619" s="2" customFormat="1" ht="13.5" spans="1:6">
      <c r="A1047619" s="16"/>
      <c r="B1047619" s="17"/>
      <c r="C1047619" s="17"/>
      <c r="D1047619" s="17"/>
      <c r="E1047619" s="18"/>
      <c r="F1047619" s="18"/>
    </row>
    <row r="1047620" s="2" customFormat="1" ht="13.5" spans="1:6">
      <c r="A1047620" s="16"/>
      <c r="B1047620" s="17"/>
      <c r="C1047620" s="17"/>
      <c r="D1047620" s="17"/>
      <c r="E1047620" s="18"/>
      <c r="F1047620" s="18"/>
    </row>
    <row r="1047621" s="2" customFormat="1" ht="13.5" spans="1:6">
      <c r="A1047621" s="16"/>
      <c r="B1047621" s="17"/>
      <c r="C1047621" s="17"/>
      <c r="D1047621" s="17"/>
      <c r="E1047621" s="18"/>
      <c r="F1047621" s="18"/>
    </row>
    <row r="1047622" s="2" customFormat="1" ht="13.5" spans="1:6">
      <c r="A1047622" s="16"/>
      <c r="B1047622" s="17"/>
      <c r="C1047622" s="17"/>
      <c r="D1047622" s="17"/>
      <c r="E1047622" s="18"/>
      <c r="F1047622" s="18"/>
    </row>
    <row r="1047623" s="2" customFormat="1" ht="13.5" spans="1:6">
      <c r="A1047623" s="16"/>
      <c r="B1047623" s="17"/>
      <c r="C1047623" s="17"/>
      <c r="D1047623" s="17"/>
      <c r="E1047623" s="18"/>
      <c r="F1047623" s="18"/>
    </row>
    <row r="1047624" s="2" customFormat="1" ht="13.5" spans="1:6">
      <c r="A1047624" s="16"/>
      <c r="B1047624" s="17"/>
      <c r="C1047624" s="17"/>
      <c r="D1047624" s="17"/>
      <c r="E1047624" s="18"/>
      <c r="F1047624" s="18"/>
    </row>
    <row r="1047625" s="2" customFormat="1" ht="13.5" spans="1:6">
      <c r="A1047625" s="16"/>
      <c r="B1047625" s="17"/>
      <c r="C1047625" s="17"/>
      <c r="D1047625" s="17"/>
      <c r="E1047625" s="18"/>
      <c r="F1047625" s="18"/>
    </row>
    <row r="1047626" s="2" customFormat="1" ht="13.5" spans="1:6">
      <c r="A1047626" s="16"/>
      <c r="B1047626" s="17"/>
      <c r="C1047626" s="17"/>
      <c r="D1047626" s="17"/>
      <c r="E1047626" s="18"/>
      <c r="F1047626" s="18"/>
    </row>
    <row r="1047627" s="2" customFormat="1" ht="13.5" spans="1:6">
      <c r="A1047627" s="16"/>
      <c r="B1047627" s="17"/>
      <c r="C1047627" s="17"/>
      <c r="D1047627" s="17"/>
      <c r="E1047627" s="18"/>
      <c r="F1047627" s="18"/>
    </row>
    <row r="1047628" s="2" customFormat="1" ht="13.5" spans="1:6">
      <c r="A1047628" s="16"/>
      <c r="B1047628" s="17"/>
      <c r="C1047628" s="17"/>
      <c r="D1047628" s="17"/>
      <c r="E1047628" s="18"/>
      <c r="F1047628" s="18"/>
    </row>
    <row r="1047629" s="2" customFormat="1" ht="13.5" spans="1:6">
      <c r="A1047629" s="16"/>
      <c r="B1047629" s="17"/>
      <c r="C1047629" s="17"/>
      <c r="D1047629" s="17"/>
      <c r="E1047629" s="18"/>
      <c r="F1047629" s="18"/>
    </row>
    <row r="1047630" s="2" customFormat="1" ht="13.5" spans="1:6">
      <c r="A1047630" s="16"/>
      <c r="B1047630" s="17"/>
      <c r="C1047630" s="17"/>
      <c r="D1047630" s="17"/>
      <c r="E1047630" s="18"/>
      <c r="F1047630" s="18"/>
    </row>
    <row r="1047631" s="2" customFormat="1" ht="13.5" spans="1:6">
      <c r="A1047631" s="16"/>
      <c r="B1047631" s="17"/>
      <c r="C1047631" s="17"/>
      <c r="D1047631" s="17"/>
      <c r="E1047631" s="18"/>
      <c r="F1047631" s="18"/>
    </row>
    <row r="1047632" s="2" customFormat="1" ht="13.5" spans="1:6">
      <c r="A1047632" s="16"/>
      <c r="B1047632" s="17"/>
      <c r="C1047632" s="17"/>
      <c r="D1047632" s="17"/>
      <c r="E1047632" s="18"/>
      <c r="F1047632" s="18"/>
    </row>
    <row r="1047633" s="2" customFormat="1" ht="13.5" spans="1:6">
      <c r="A1047633" s="16"/>
      <c r="B1047633" s="17"/>
      <c r="C1047633" s="17"/>
      <c r="D1047633" s="17"/>
      <c r="E1047633" s="18"/>
      <c r="F1047633" s="18"/>
    </row>
    <row r="1047634" s="2" customFormat="1" ht="13.5" spans="1:6">
      <c r="A1047634" s="16"/>
      <c r="B1047634" s="17"/>
      <c r="C1047634" s="17"/>
      <c r="D1047634" s="17"/>
      <c r="E1047634" s="18"/>
      <c r="F1047634" s="18"/>
    </row>
    <row r="1047635" s="2" customFormat="1" ht="13.5" spans="1:6">
      <c r="A1047635" s="16"/>
      <c r="B1047635" s="17"/>
      <c r="C1047635" s="17"/>
      <c r="D1047635" s="17"/>
      <c r="E1047635" s="18"/>
      <c r="F1047635" s="18"/>
    </row>
    <row r="1047636" s="2" customFormat="1" ht="13.5" spans="1:6">
      <c r="A1047636" s="16"/>
      <c r="B1047636" s="17"/>
      <c r="C1047636" s="17"/>
      <c r="D1047636" s="17"/>
      <c r="E1047636" s="18"/>
      <c r="F1047636" s="18"/>
    </row>
    <row r="1047637" s="2" customFormat="1" ht="13.5" spans="1:6">
      <c r="A1047637" s="16"/>
      <c r="B1047637" s="17"/>
      <c r="C1047637" s="17"/>
      <c r="D1047637" s="17"/>
      <c r="E1047637" s="18"/>
      <c r="F1047637" s="18"/>
    </row>
    <row r="1047638" s="2" customFormat="1" ht="13.5" spans="1:6">
      <c r="A1047638" s="16"/>
      <c r="B1047638" s="17"/>
      <c r="C1047638" s="17"/>
      <c r="D1047638" s="17"/>
      <c r="E1047638" s="18"/>
      <c r="F1047638" s="18"/>
    </row>
    <row r="1047639" s="2" customFormat="1" ht="13.5" spans="1:6">
      <c r="A1047639" s="16"/>
      <c r="B1047639" s="17"/>
      <c r="C1047639" s="17"/>
      <c r="D1047639" s="17"/>
      <c r="E1047639" s="18"/>
      <c r="F1047639" s="18"/>
    </row>
    <row r="1047640" s="2" customFormat="1" ht="13.5" spans="1:6">
      <c r="A1047640" s="16"/>
      <c r="B1047640" s="17"/>
      <c r="C1047640" s="17"/>
      <c r="D1047640" s="17"/>
      <c r="E1047640" s="18"/>
      <c r="F1047640" s="18"/>
    </row>
    <row r="1047641" s="2" customFormat="1" ht="13.5" spans="1:6">
      <c r="A1047641" s="16"/>
      <c r="B1047641" s="17"/>
      <c r="C1047641" s="17"/>
      <c r="D1047641" s="17"/>
      <c r="E1047641" s="18"/>
      <c r="F1047641" s="18"/>
    </row>
    <row r="1047642" s="2" customFormat="1" ht="13.5" spans="1:6">
      <c r="A1047642" s="16"/>
      <c r="B1047642" s="17"/>
      <c r="C1047642" s="17"/>
      <c r="D1047642" s="17"/>
      <c r="E1047642" s="18"/>
      <c r="F1047642" s="18"/>
    </row>
    <row r="1047643" s="2" customFormat="1" ht="13.5" spans="1:6">
      <c r="A1047643" s="16"/>
      <c r="B1047643" s="17"/>
      <c r="C1047643" s="17"/>
      <c r="D1047643" s="17"/>
      <c r="E1047643" s="18"/>
      <c r="F1047643" s="18"/>
    </row>
    <row r="1047644" s="2" customFormat="1" ht="13.5" spans="1:6">
      <c r="A1047644" s="16"/>
      <c r="B1047644" s="17"/>
      <c r="C1047644" s="17"/>
      <c r="D1047644" s="17"/>
      <c r="E1047644" s="18"/>
      <c r="F1047644" s="18"/>
    </row>
    <row r="1047645" s="2" customFormat="1" ht="13.5" spans="1:6">
      <c r="A1047645" s="16"/>
      <c r="B1047645" s="17"/>
      <c r="C1047645" s="17"/>
      <c r="D1047645" s="17"/>
      <c r="E1047645" s="18"/>
      <c r="F1047645" s="18"/>
    </row>
    <row r="1047646" s="2" customFormat="1" ht="13.5" spans="1:6">
      <c r="A1047646" s="16"/>
      <c r="B1047646" s="17"/>
      <c r="C1047646" s="17"/>
      <c r="D1047646" s="17"/>
      <c r="E1047646" s="18"/>
      <c r="F1047646" s="18"/>
    </row>
    <row r="1047647" s="2" customFormat="1" ht="13.5" spans="1:6">
      <c r="A1047647" s="16"/>
      <c r="B1047647" s="17"/>
      <c r="C1047647" s="17"/>
      <c r="D1047647" s="17"/>
      <c r="E1047647" s="18"/>
      <c r="F1047647" s="18"/>
    </row>
    <row r="1047648" s="2" customFormat="1" ht="13.5" spans="1:6">
      <c r="A1047648" s="16"/>
      <c r="B1047648" s="17"/>
      <c r="C1047648" s="17"/>
      <c r="D1047648" s="17"/>
      <c r="E1047648" s="18"/>
      <c r="F1047648" s="18"/>
    </row>
    <row r="1047649" s="2" customFormat="1" ht="13.5" spans="1:6">
      <c r="A1047649" s="16"/>
      <c r="B1047649" s="17"/>
      <c r="C1047649" s="17"/>
      <c r="D1047649" s="17"/>
      <c r="E1047649" s="18"/>
      <c r="F1047649" s="18"/>
    </row>
    <row r="1047650" s="2" customFormat="1" ht="13.5" spans="1:6">
      <c r="A1047650" s="16"/>
      <c r="B1047650" s="17"/>
      <c r="C1047650" s="17"/>
      <c r="D1047650" s="17"/>
      <c r="E1047650" s="18"/>
      <c r="F1047650" s="18"/>
    </row>
    <row r="1047651" s="2" customFormat="1" ht="13.5" spans="1:6">
      <c r="A1047651" s="16"/>
      <c r="B1047651" s="17"/>
      <c r="C1047651" s="17"/>
      <c r="D1047651" s="17"/>
      <c r="E1047651" s="18"/>
      <c r="F1047651" s="18"/>
    </row>
    <row r="1047652" s="2" customFormat="1" ht="13.5" spans="1:6">
      <c r="A1047652" s="16"/>
      <c r="B1047652" s="17"/>
      <c r="C1047652" s="17"/>
      <c r="D1047652" s="17"/>
      <c r="E1047652" s="18"/>
      <c r="F1047652" s="18"/>
    </row>
    <row r="1047653" s="2" customFormat="1" ht="13.5" spans="1:6">
      <c r="A1047653" s="16"/>
      <c r="B1047653" s="17"/>
      <c r="C1047653" s="17"/>
      <c r="D1047653" s="17"/>
      <c r="E1047653" s="18"/>
      <c r="F1047653" s="18"/>
    </row>
    <row r="1047654" s="2" customFormat="1" ht="13.5" spans="1:6">
      <c r="A1047654" s="16"/>
      <c r="B1047654" s="17"/>
      <c r="C1047654" s="17"/>
      <c r="D1047654" s="17"/>
      <c r="E1047654" s="18"/>
      <c r="F1047654" s="18"/>
    </row>
    <row r="1047655" s="2" customFormat="1" ht="13.5" spans="1:6">
      <c r="A1047655" s="16"/>
      <c r="B1047655" s="17"/>
      <c r="C1047655" s="17"/>
      <c r="D1047655" s="17"/>
      <c r="E1047655" s="18"/>
      <c r="F1047655" s="18"/>
    </row>
    <row r="1047656" s="2" customFormat="1" ht="13.5" spans="1:6">
      <c r="A1047656" s="16"/>
      <c r="B1047656" s="17"/>
      <c r="C1047656" s="17"/>
      <c r="D1047656" s="17"/>
      <c r="E1047656" s="18"/>
      <c r="F1047656" s="18"/>
    </row>
    <row r="1047657" s="2" customFormat="1" ht="13.5" spans="1:6">
      <c r="A1047657" s="16"/>
      <c r="B1047657" s="17"/>
      <c r="C1047657" s="17"/>
      <c r="D1047657" s="17"/>
      <c r="E1047657" s="18"/>
      <c r="F1047657" s="18"/>
    </row>
    <row r="1047658" s="2" customFormat="1" ht="13.5" spans="1:6">
      <c r="A1047658" s="16"/>
      <c r="B1047658" s="17"/>
      <c r="C1047658" s="17"/>
      <c r="D1047658" s="17"/>
      <c r="E1047658" s="18"/>
      <c r="F1047658" s="18"/>
    </row>
    <row r="1047659" s="2" customFormat="1" ht="13.5" spans="1:6">
      <c r="A1047659" s="16"/>
      <c r="B1047659" s="17"/>
      <c r="C1047659" s="17"/>
      <c r="D1047659" s="17"/>
      <c r="E1047659" s="18"/>
      <c r="F1047659" s="18"/>
    </row>
    <row r="1047660" s="2" customFormat="1" ht="13.5" spans="1:6">
      <c r="A1047660" s="16"/>
      <c r="B1047660" s="17"/>
      <c r="C1047660" s="17"/>
      <c r="D1047660" s="17"/>
      <c r="E1047660" s="18"/>
      <c r="F1047660" s="18"/>
    </row>
    <row r="1047661" s="2" customFormat="1" ht="13.5" spans="1:6">
      <c r="A1047661" s="16"/>
      <c r="B1047661" s="17"/>
      <c r="C1047661" s="17"/>
      <c r="D1047661" s="17"/>
      <c r="E1047661" s="18"/>
      <c r="F1047661" s="18"/>
    </row>
    <row r="1047662" s="2" customFormat="1" ht="13.5" spans="1:6">
      <c r="A1047662" s="16"/>
      <c r="B1047662" s="17"/>
      <c r="C1047662" s="17"/>
      <c r="D1047662" s="17"/>
      <c r="E1047662" s="18"/>
      <c r="F1047662" s="18"/>
    </row>
    <row r="1047663" s="2" customFormat="1" ht="13.5" spans="1:6">
      <c r="A1047663" s="16"/>
      <c r="B1047663" s="17"/>
      <c r="C1047663" s="17"/>
      <c r="D1047663" s="17"/>
      <c r="E1047663" s="18"/>
      <c r="F1047663" s="18"/>
    </row>
    <row r="1047664" s="2" customFormat="1" ht="13.5" spans="1:6">
      <c r="A1047664" s="16"/>
      <c r="B1047664" s="17"/>
      <c r="C1047664" s="17"/>
      <c r="D1047664" s="17"/>
      <c r="E1047664" s="18"/>
      <c r="F1047664" s="18"/>
    </row>
    <row r="1047665" s="2" customFormat="1" ht="13.5" spans="1:6">
      <c r="A1047665" s="16"/>
      <c r="B1047665" s="17"/>
      <c r="C1047665" s="17"/>
      <c r="D1047665" s="17"/>
      <c r="E1047665" s="18"/>
      <c r="F1047665" s="18"/>
    </row>
    <row r="1047666" s="2" customFormat="1" ht="13.5" spans="1:6">
      <c r="A1047666" s="16"/>
      <c r="B1047666" s="17"/>
      <c r="C1047666" s="17"/>
      <c r="D1047666" s="17"/>
      <c r="E1047666" s="18"/>
      <c r="F1047666" s="18"/>
    </row>
    <row r="1047667" s="2" customFormat="1" ht="13.5" spans="1:6">
      <c r="A1047667" s="16"/>
      <c r="B1047667" s="17"/>
      <c r="C1047667" s="17"/>
      <c r="D1047667" s="17"/>
      <c r="E1047667" s="18"/>
      <c r="F1047667" s="18"/>
    </row>
    <row r="1047668" s="2" customFormat="1" ht="13.5" spans="1:6">
      <c r="A1047668" s="16"/>
      <c r="B1047668" s="17"/>
      <c r="C1047668" s="17"/>
      <c r="D1047668" s="17"/>
      <c r="E1047668" s="18"/>
      <c r="F1047668" s="18"/>
    </row>
    <row r="1047669" s="2" customFormat="1" ht="13.5" spans="1:6">
      <c r="A1047669" s="16"/>
      <c r="B1047669" s="17"/>
      <c r="C1047669" s="17"/>
      <c r="D1047669" s="17"/>
      <c r="E1047669" s="18"/>
      <c r="F1047669" s="18"/>
    </row>
    <row r="1047670" s="2" customFormat="1" ht="13.5" spans="1:6">
      <c r="A1047670" s="16"/>
      <c r="B1047670" s="17"/>
      <c r="C1047670" s="17"/>
      <c r="D1047670" s="17"/>
      <c r="E1047670" s="18"/>
      <c r="F1047670" s="18"/>
    </row>
    <row r="1047671" s="2" customFormat="1" ht="13.5" spans="1:6">
      <c r="A1047671" s="16"/>
      <c r="B1047671" s="17"/>
      <c r="C1047671" s="17"/>
      <c r="D1047671" s="17"/>
      <c r="E1047671" s="18"/>
      <c r="F1047671" s="18"/>
    </row>
    <row r="1047672" s="2" customFormat="1" ht="13.5" spans="1:6">
      <c r="A1047672" s="16"/>
      <c r="B1047672" s="17"/>
      <c r="C1047672" s="17"/>
      <c r="D1047672" s="17"/>
      <c r="E1047672" s="18"/>
      <c r="F1047672" s="18"/>
    </row>
    <row r="1047673" s="2" customFormat="1" ht="13.5" spans="1:6">
      <c r="A1047673" s="16"/>
      <c r="B1047673" s="17"/>
      <c r="C1047673" s="17"/>
      <c r="D1047673" s="17"/>
      <c r="E1047673" s="18"/>
      <c r="F1047673" s="18"/>
    </row>
    <row r="1047674" s="2" customFormat="1" ht="13.5" spans="1:6">
      <c r="A1047674" s="16"/>
      <c r="B1047674" s="17"/>
      <c r="C1047674" s="17"/>
      <c r="D1047674" s="17"/>
      <c r="E1047674" s="18"/>
      <c r="F1047674" s="18"/>
    </row>
    <row r="1047675" s="2" customFormat="1" ht="13.5" spans="1:6">
      <c r="A1047675" s="16"/>
      <c r="B1047675" s="17"/>
      <c r="C1047675" s="17"/>
      <c r="D1047675" s="17"/>
      <c r="E1047675" s="18"/>
      <c r="F1047675" s="18"/>
    </row>
    <row r="1047676" s="2" customFormat="1" ht="13.5" spans="1:6">
      <c r="A1047676" s="16"/>
      <c r="B1047676" s="17"/>
      <c r="C1047676" s="17"/>
      <c r="D1047676" s="17"/>
      <c r="E1047676" s="18"/>
      <c r="F1047676" s="18"/>
    </row>
    <row r="1047677" s="2" customFormat="1" ht="13.5" spans="1:6">
      <c r="A1047677" s="16"/>
      <c r="B1047677" s="17"/>
      <c r="C1047677" s="17"/>
      <c r="D1047677" s="17"/>
      <c r="E1047677" s="18"/>
      <c r="F1047677" s="18"/>
    </row>
    <row r="1047678" s="2" customFormat="1" ht="13.5" spans="1:6">
      <c r="A1047678" s="16"/>
      <c r="B1047678" s="17"/>
      <c r="C1047678" s="17"/>
      <c r="D1047678" s="17"/>
      <c r="E1047678" s="18"/>
      <c r="F1047678" s="18"/>
    </row>
    <row r="1047679" s="2" customFormat="1" ht="13.5" spans="1:6">
      <c r="A1047679" s="16"/>
      <c r="B1047679" s="17"/>
      <c r="C1047679" s="17"/>
      <c r="D1047679" s="17"/>
      <c r="E1047679" s="18"/>
      <c r="F1047679" s="18"/>
    </row>
    <row r="1047680" s="2" customFormat="1" ht="13.5" spans="1:6">
      <c r="A1047680" s="16"/>
      <c r="B1047680" s="17"/>
      <c r="C1047680" s="17"/>
      <c r="D1047680" s="17"/>
      <c r="E1047680" s="18"/>
      <c r="F1047680" s="18"/>
    </row>
    <row r="1047681" s="2" customFormat="1" ht="13.5" spans="1:6">
      <c r="A1047681" s="16"/>
      <c r="B1047681" s="17"/>
      <c r="C1047681" s="17"/>
      <c r="D1047681" s="17"/>
      <c r="E1047681" s="18"/>
      <c r="F1047681" s="18"/>
    </row>
    <row r="1047682" s="2" customFormat="1" ht="13.5" spans="1:6">
      <c r="A1047682" s="16"/>
      <c r="B1047682" s="17"/>
      <c r="C1047682" s="17"/>
      <c r="D1047682" s="17"/>
      <c r="E1047682" s="18"/>
      <c r="F1047682" s="18"/>
    </row>
    <row r="1047683" s="2" customFormat="1" ht="13.5" spans="1:6">
      <c r="A1047683" s="16"/>
      <c r="B1047683" s="17"/>
      <c r="C1047683" s="17"/>
      <c r="D1047683" s="17"/>
      <c r="E1047683" s="18"/>
      <c r="F1047683" s="18"/>
    </row>
    <row r="1047684" s="2" customFormat="1" ht="13.5" spans="1:6">
      <c r="A1047684" s="16"/>
      <c r="B1047684" s="17"/>
      <c r="C1047684" s="17"/>
      <c r="D1047684" s="17"/>
      <c r="E1047684" s="18"/>
      <c r="F1047684" s="18"/>
    </row>
    <row r="1047685" s="2" customFormat="1" ht="13.5" spans="1:6">
      <c r="A1047685" s="16"/>
      <c r="B1047685" s="17"/>
      <c r="C1047685" s="17"/>
      <c r="D1047685" s="17"/>
      <c r="E1047685" s="18"/>
      <c r="F1047685" s="18"/>
    </row>
    <row r="1047686" s="2" customFormat="1" ht="13.5" spans="1:6">
      <c r="A1047686" s="16"/>
      <c r="B1047686" s="17"/>
      <c r="C1047686" s="17"/>
      <c r="D1047686" s="17"/>
      <c r="E1047686" s="18"/>
      <c r="F1047686" s="18"/>
    </row>
    <row r="1047687" s="2" customFormat="1" ht="13.5" spans="1:6">
      <c r="A1047687" s="16"/>
      <c r="B1047687" s="17"/>
      <c r="C1047687" s="17"/>
      <c r="D1047687" s="17"/>
      <c r="E1047687" s="18"/>
      <c r="F1047687" s="18"/>
    </row>
    <row r="1047688" s="2" customFormat="1" ht="13.5" spans="1:6">
      <c r="A1047688" s="16"/>
      <c r="B1047688" s="17"/>
      <c r="C1047688" s="17"/>
      <c r="D1047688" s="17"/>
      <c r="E1047688" s="18"/>
      <c r="F1047688" s="18"/>
    </row>
    <row r="1047689" s="2" customFormat="1" ht="13.5" spans="1:6">
      <c r="A1047689" s="16"/>
      <c r="B1047689" s="17"/>
      <c r="C1047689" s="17"/>
      <c r="D1047689" s="17"/>
      <c r="E1047689" s="18"/>
      <c r="F1047689" s="18"/>
    </row>
    <row r="1047690" s="2" customFormat="1" ht="13.5" spans="1:6">
      <c r="A1047690" s="16"/>
      <c r="B1047690" s="17"/>
      <c r="C1047690" s="17"/>
      <c r="D1047690" s="17"/>
      <c r="E1047690" s="18"/>
      <c r="F1047690" s="18"/>
    </row>
    <row r="1047691" s="2" customFormat="1" ht="13.5" spans="1:6">
      <c r="A1047691" s="16"/>
      <c r="B1047691" s="17"/>
      <c r="C1047691" s="17"/>
      <c r="D1047691" s="17"/>
      <c r="E1047691" s="18"/>
      <c r="F1047691" s="18"/>
    </row>
    <row r="1047692" s="2" customFormat="1" ht="13.5" spans="1:6">
      <c r="A1047692" s="16"/>
      <c r="B1047692" s="17"/>
      <c r="C1047692" s="17"/>
      <c r="D1047692" s="17"/>
      <c r="E1047692" s="18"/>
      <c r="F1047692" s="18"/>
    </row>
    <row r="1047693" s="2" customFormat="1" ht="13.5" spans="1:6">
      <c r="A1047693" s="16"/>
      <c r="B1047693" s="17"/>
      <c r="C1047693" s="17"/>
      <c r="D1047693" s="17"/>
      <c r="E1047693" s="18"/>
      <c r="F1047693" s="18"/>
    </row>
    <row r="1047694" s="2" customFormat="1" ht="13.5" spans="1:6">
      <c r="A1047694" s="16"/>
      <c r="B1047694" s="17"/>
      <c r="C1047694" s="17"/>
      <c r="D1047694" s="17"/>
      <c r="E1047694" s="18"/>
      <c r="F1047694" s="18"/>
    </row>
    <row r="1047695" s="2" customFormat="1" ht="13.5" spans="1:6">
      <c r="A1047695" s="16"/>
      <c r="B1047695" s="17"/>
      <c r="C1047695" s="17"/>
      <c r="D1047695" s="17"/>
      <c r="E1047695" s="18"/>
      <c r="F1047695" s="18"/>
    </row>
    <row r="1047696" s="2" customFormat="1" ht="13.5" spans="1:6">
      <c r="A1047696" s="16"/>
      <c r="B1047696" s="17"/>
      <c r="C1047696" s="17"/>
      <c r="D1047696" s="17"/>
      <c r="E1047696" s="18"/>
      <c r="F1047696" s="18"/>
    </row>
    <row r="1047697" s="2" customFormat="1" ht="13.5" spans="1:6">
      <c r="A1047697" s="16"/>
      <c r="B1047697" s="17"/>
      <c r="C1047697" s="17"/>
      <c r="D1047697" s="17"/>
      <c r="E1047697" s="18"/>
      <c r="F1047697" s="18"/>
    </row>
    <row r="1047698" s="2" customFormat="1" ht="13.5" spans="1:6">
      <c r="A1047698" s="16"/>
      <c r="B1047698" s="17"/>
      <c r="C1047698" s="17"/>
      <c r="D1047698" s="17"/>
      <c r="E1047698" s="18"/>
      <c r="F1047698" s="18"/>
    </row>
    <row r="1047699" s="2" customFormat="1" ht="13.5" spans="1:6">
      <c r="A1047699" s="16"/>
      <c r="B1047699" s="17"/>
      <c r="C1047699" s="17"/>
      <c r="D1047699" s="17"/>
      <c r="E1047699" s="18"/>
      <c r="F1047699" s="18"/>
    </row>
    <row r="1047700" s="2" customFormat="1" ht="13.5" spans="1:6">
      <c r="A1047700" s="16"/>
      <c r="B1047700" s="17"/>
      <c r="C1047700" s="17"/>
      <c r="D1047700" s="17"/>
      <c r="E1047700" s="18"/>
      <c r="F1047700" s="18"/>
    </row>
    <row r="1047701" s="2" customFormat="1" ht="13.5" spans="1:6">
      <c r="A1047701" s="16"/>
      <c r="B1047701" s="17"/>
      <c r="C1047701" s="17"/>
      <c r="D1047701" s="17"/>
      <c r="E1047701" s="18"/>
      <c r="F1047701" s="18"/>
    </row>
    <row r="1047702" s="2" customFormat="1" ht="13.5" spans="1:6">
      <c r="A1047702" s="16"/>
      <c r="B1047702" s="17"/>
      <c r="C1047702" s="17"/>
      <c r="D1047702" s="17"/>
      <c r="E1047702" s="18"/>
      <c r="F1047702" s="18"/>
    </row>
    <row r="1047703" s="2" customFormat="1" ht="13.5" spans="1:6">
      <c r="A1047703" s="16"/>
      <c r="B1047703" s="17"/>
      <c r="C1047703" s="17"/>
      <c r="D1047703" s="17"/>
      <c r="E1047703" s="18"/>
      <c r="F1047703" s="18"/>
    </row>
    <row r="1047704" s="2" customFormat="1" ht="13.5" spans="1:6">
      <c r="A1047704" s="16"/>
      <c r="B1047704" s="17"/>
      <c r="C1047704" s="17"/>
      <c r="D1047704" s="17"/>
      <c r="E1047704" s="18"/>
      <c r="F1047704" s="18"/>
    </row>
    <row r="1047705" s="2" customFormat="1" ht="13.5" spans="1:6">
      <c r="A1047705" s="16"/>
      <c r="B1047705" s="17"/>
      <c r="C1047705" s="17"/>
      <c r="D1047705" s="17"/>
      <c r="E1047705" s="18"/>
      <c r="F1047705" s="18"/>
    </row>
    <row r="1047706" s="2" customFormat="1" ht="13.5" spans="1:6">
      <c r="A1047706" s="16"/>
      <c r="B1047706" s="17"/>
      <c r="C1047706" s="17"/>
      <c r="D1047706" s="17"/>
      <c r="E1047706" s="18"/>
      <c r="F1047706" s="18"/>
    </row>
    <row r="1047707" s="2" customFormat="1" ht="13.5" spans="1:6">
      <c r="A1047707" s="16"/>
      <c r="B1047707" s="17"/>
      <c r="C1047707" s="17"/>
      <c r="D1047707" s="17"/>
      <c r="E1047707" s="18"/>
      <c r="F1047707" s="18"/>
    </row>
    <row r="1047708" s="2" customFormat="1" ht="13.5" spans="1:6">
      <c r="A1047708" s="16"/>
      <c r="B1047708" s="17"/>
      <c r="C1047708" s="17"/>
      <c r="D1047708" s="17"/>
      <c r="E1047708" s="18"/>
      <c r="F1047708" s="18"/>
    </row>
    <row r="1047709" s="2" customFormat="1" ht="13.5" spans="1:6">
      <c r="A1047709" s="16"/>
      <c r="B1047709" s="17"/>
      <c r="C1047709" s="17"/>
      <c r="D1047709" s="17"/>
      <c r="E1047709" s="18"/>
      <c r="F1047709" s="18"/>
    </row>
    <row r="1047710" s="2" customFormat="1" ht="13.5" spans="1:6">
      <c r="A1047710" s="16"/>
      <c r="B1047710" s="17"/>
      <c r="C1047710" s="17"/>
      <c r="D1047710" s="17"/>
      <c r="E1047710" s="18"/>
      <c r="F1047710" s="18"/>
    </row>
    <row r="1047711" s="2" customFormat="1" ht="13.5" spans="1:6">
      <c r="A1047711" s="16"/>
      <c r="B1047711" s="17"/>
      <c r="C1047711" s="17"/>
      <c r="D1047711" s="17"/>
      <c r="E1047711" s="18"/>
      <c r="F1047711" s="18"/>
    </row>
    <row r="1047712" s="2" customFormat="1" ht="13.5" spans="1:6">
      <c r="A1047712" s="16"/>
      <c r="B1047712" s="17"/>
      <c r="C1047712" s="17"/>
      <c r="D1047712" s="17"/>
      <c r="E1047712" s="18"/>
      <c r="F1047712" s="18"/>
    </row>
    <row r="1047713" s="2" customFormat="1" ht="13.5" spans="1:6">
      <c r="A1047713" s="16"/>
      <c r="B1047713" s="17"/>
      <c r="C1047713" s="17"/>
      <c r="D1047713" s="17"/>
      <c r="E1047713" s="18"/>
      <c r="F1047713" s="18"/>
    </row>
    <row r="1047714" s="2" customFormat="1" ht="13.5" spans="1:6">
      <c r="A1047714" s="16"/>
      <c r="B1047714" s="17"/>
      <c r="C1047714" s="17"/>
      <c r="D1047714" s="17"/>
      <c r="E1047714" s="18"/>
      <c r="F1047714" s="18"/>
    </row>
    <row r="1047715" s="2" customFormat="1" ht="13.5" spans="1:6">
      <c r="A1047715" s="16"/>
      <c r="B1047715" s="17"/>
      <c r="C1047715" s="17"/>
      <c r="D1047715" s="17"/>
      <c r="E1047715" s="18"/>
      <c r="F1047715" s="18"/>
    </row>
    <row r="1047716" s="2" customFormat="1" ht="13.5" spans="1:6">
      <c r="A1047716" s="16"/>
      <c r="B1047716" s="17"/>
      <c r="C1047716" s="17"/>
      <c r="D1047716" s="17"/>
      <c r="E1047716" s="18"/>
      <c r="F1047716" s="18"/>
    </row>
    <row r="1047717" s="2" customFormat="1" ht="13.5" spans="1:6">
      <c r="A1047717" s="16"/>
      <c r="B1047717" s="17"/>
      <c r="C1047717" s="17"/>
      <c r="D1047717" s="17"/>
      <c r="E1047717" s="18"/>
      <c r="F1047717" s="18"/>
    </row>
    <row r="1047718" s="2" customFormat="1" ht="13.5" spans="1:6">
      <c r="A1047718" s="16"/>
      <c r="B1047718" s="17"/>
      <c r="C1047718" s="17"/>
      <c r="D1047718" s="17"/>
      <c r="E1047718" s="18"/>
      <c r="F1047718" s="18"/>
    </row>
    <row r="1047719" s="2" customFormat="1" ht="13.5" spans="1:6">
      <c r="A1047719" s="16"/>
      <c r="B1047719" s="17"/>
      <c r="C1047719" s="17"/>
      <c r="D1047719" s="17"/>
      <c r="E1047719" s="18"/>
      <c r="F1047719" s="18"/>
    </row>
    <row r="1047720" s="2" customFormat="1" ht="13.5" spans="1:6">
      <c r="A1047720" s="16"/>
      <c r="B1047720" s="17"/>
      <c r="C1047720" s="17"/>
      <c r="D1047720" s="17"/>
      <c r="E1047720" s="18"/>
      <c r="F1047720" s="18"/>
    </row>
    <row r="1047721" s="2" customFormat="1" ht="13.5" spans="1:6">
      <c r="A1047721" s="16"/>
      <c r="B1047721" s="17"/>
      <c r="C1047721" s="17"/>
      <c r="D1047721" s="17"/>
      <c r="E1047721" s="18"/>
      <c r="F1047721" s="18"/>
    </row>
    <row r="1047722" s="2" customFormat="1" ht="13.5" spans="1:6">
      <c r="A1047722" s="16"/>
      <c r="B1047722" s="17"/>
      <c r="C1047722" s="17"/>
      <c r="D1047722" s="17"/>
      <c r="E1047722" s="18"/>
      <c r="F1047722" s="18"/>
    </row>
    <row r="1047723" s="2" customFormat="1" ht="13.5" spans="1:6">
      <c r="A1047723" s="16"/>
      <c r="B1047723" s="17"/>
      <c r="C1047723" s="17"/>
      <c r="D1047723" s="17"/>
      <c r="E1047723" s="18"/>
      <c r="F1047723" s="18"/>
    </row>
    <row r="1047724" s="2" customFormat="1" ht="13.5" spans="1:6">
      <c r="A1047724" s="16"/>
      <c r="B1047724" s="17"/>
      <c r="C1047724" s="17"/>
      <c r="D1047724" s="17"/>
      <c r="E1047724" s="18"/>
      <c r="F1047724" s="18"/>
    </row>
    <row r="1047725" s="2" customFormat="1" ht="13.5" spans="1:6">
      <c r="A1047725" s="16"/>
      <c r="B1047725" s="17"/>
      <c r="C1047725" s="17"/>
      <c r="D1047725" s="17"/>
      <c r="E1047725" s="18"/>
      <c r="F1047725" s="18"/>
    </row>
    <row r="1047726" s="2" customFormat="1" ht="13.5" spans="1:6">
      <c r="A1047726" s="16"/>
      <c r="B1047726" s="17"/>
      <c r="C1047726" s="17"/>
      <c r="D1047726" s="17"/>
      <c r="E1047726" s="18"/>
      <c r="F1047726" s="18"/>
    </row>
    <row r="1047727" s="2" customFormat="1" ht="13.5" spans="1:6">
      <c r="A1047727" s="16"/>
      <c r="B1047727" s="17"/>
      <c r="C1047727" s="17"/>
      <c r="D1047727" s="17"/>
      <c r="E1047727" s="18"/>
      <c r="F1047727" s="18"/>
    </row>
    <row r="1047728" s="2" customFormat="1" ht="13.5" spans="1:6">
      <c r="A1047728" s="16"/>
      <c r="B1047728" s="17"/>
      <c r="C1047728" s="17"/>
      <c r="D1047728" s="17"/>
      <c r="E1047728" s="18"/>
      <c r="F1047728" s="18"/>
    </row>
    <row r="1047729" s="2" customFormat="1" ht="13.5" spans="1:6">
      <c r="A1047729" s="16"/>
      <c r="B1047729" s="17"/>
      <c r="C1047729" s="17"/>
      <c r="D1047729" s="17"/>
      <c r="E1047729" s="18"/>
      <c r="F1047729" s="18"/>
    </row>
    <row r="1047730" s="2" customFormat="1" ht="13.5" spans="1:6">
      <c r="A1047730" s="16"/>
      <c r="B1047730" s="17"/>
      <c r="C1047730" s="17"/>
      <c r="D1047730" s="17"/>
      <c r="E1047730" s="18"/>
      <c r="F1047730" s="18"/>
    </row>
    <row r="1047731" s="2" customFormat="1" ht="13.5" spans="1:6">
      <c r="A1047731" s="16"/>
      <c r="B1047731" s="17"/>
      <c r="C1047731" s="17"/>
      <c r="D1047731" s="17"/>
      <c r="E1047731" s="18"/>
      <c r="F1047731" s="18"/>
    </row>
    <row r="1047732" s="2" customFormat="1" ht="13.5" spans="1:6">
      <c r="A1047732" s="16"/>
      <c r="B1047732" s="17"/>
      <c r="C1047732" s="17"/>
      <c r="D1047732" s="17"/>
      <c r="E1047732" s="18"/>
      <c r="F1047732" s="18"/>
    </row>
    <row r="1047733" s="2" customFormat="1" ht="13.5" spans="1:6">
      <c r="A1047733" s="16"/>
      <c r="B1047733" s="17"/>
      <c r="C1047733" s="17"/>
      <c r="D1047733" s="17"/>
      <c r="E1047733" s="18"/>
      <c r="F1047733" s="18"/>
    </row>
    <row r="1047734" s="2" customFormat="1" ht="13.5" spans="1:6">
      <c r="A1047734" s="16"/>
      <c r="B1047734" s="17"/>
      <c r="C1047734" s="17"/>
      <c r="D1047734" s="17"/>
      <c r="E1047734" s="18"/>
      <c r="F1047734" s="18"/>
    </row>
    <row r="1047735" s="2" customFormat="1" ht="13.5" spans="1:6">
      <c r="A1047735" s="16"/>
      <c r="B1047735" s="17"/>
      <c r="C1047735" s="17"/>
      <c r="D1047735" s="17"/>
      <c r="E1047735" s="18"/>
      <c r="F1047735" s="18"/>
    </row>
    <row r="1047736" s="2" customFormat="1" ht="13.5" spans="1:6">
      <c r="A1047736" s="16"/>
      <c r="B1047736" s="17"/>
      <c r="C1047736" s="17"/>
      <c r="D1047736" s="17"/>
      <c r="E1047736" s="18"/>
      <c r="F1047736" s="18"/>
    </row>
    <row r="1047737" s="2" customFormat="1" ht="13.5" spans="1:6">
      <c r="A1047737" s="16"/>
      <c r="B1047737" s="17"/>
      <c r="C1047737" s="17"/>
      <c r="D1047737" s="17"/>
      <c r="E1047737" s="18"/>
      <c r="F1047737" s="18"/>
    </row>
    <row r="1047738" s="2" customFormat="1" ht="13.5" spans="1:6">
      <c r="A1047738" s="16"/>
      <c r="B1047738" s="17"/>
      <c r="C1047738" s="17"/>
      <c r="D1047738" s="17"/>
      <c r="E1047738" s="18"/>
      <c r="F1047738" s="18"/>
    </row>
    <row r="1047739" s="2" customFormat="1" ht="13.5" spans="1:6">
      <c r="A1047739" s="16"/>
      <c r="B1047739" s="17"/>
      <c r="C1047739" s="17"/>
      <c r="D1047739" s="17"/>
      <c r="E1047739" s="18"/>
      <c r="F1047739" s="18"/>
    </row>
    <row r="1047740" s="2" customFormat="1" ht="13.5" spans="1:6">
      <c r="A1047740" s="16"/>
      <c r="B1047740" s="17"/>
      <c r="C1047740" s="17"/>
      <c r="D1047740" s="17"/>
      <c r="E1047740" s="18"/>
      <c r="F1047740" s="18"/>
    </row>
    <row r="1047741" s="2" customFormat="1" ht="13.5" spans="1:6">
      <c r="A1047741" s="16"/>
      <c r="B1047741" s="17"/>
      <c r="C1047741" s="17"/>
      <c r="D1047741" s="17"/>
      <c r="E1047741" s="18"/>
      <c r="F1047741" s="18"/>
    </row>
    <row r="1047742" s="2" customFormat="1" ht="13.5" spans="1:6">
      <c r="A1047742" s="16"/>
      <c r="B1047742" s="17"/>
      <c r="C1047742" s="17"/>
      <c r="D1047742" s="17"/>
      <c r="E1047742" s="18"/>
      <c r="F1047742" s="18"/>
    </row>
    <row r="1047743" s="2" customFormat="1" ht="13.5" spans="1:6">
      <c r="A1047743" s="16"/>
      <c r="B1047743" s="17"/>
      <c r="C1047743" s="17"/>
      <c r="D1047743" s="17"/>
      <c r="E1047743" s="18"/>
      <c r="F1047743" s="18"/>
    </row>
    <row r="1047744" s="2" customFormat="1" ht="13.5" spans="1:6">
      <c r="A1047744" s="16"/>
      <c r="B1047744" s="17"/>
      <c r="C1047744" s="17"/>
      <c r="D1047744" s="17"/>
      <c r="E1047744" s="18"/>
      <c r="F1047744" s="18"/>
    </row>
    <row r="1047745" s="2" customFormat="1" ht="13.5" spans="1:6">
      <c r="A1047745" s="16"/>
      <c r="B1047745" s="17"/>
      <c r="C1047745" s="17"/>
      <c r="D1047745" s="17"/>
      <c r="E1047745" s="18"/>
      <c r="F1047745" s="18"/>
    </row>
    <row r="1047746" s="2" customFormat="1" ht="13.5" spans="1:6">
      <c r="A1047746" s="16"/>
      <c r="B1047746" s="17"/>
      <c r="C1047746" s="17"/>
      <c r="D1047746" s="17"/>
      <c r="E1047746" s="18"/>
      <c r="F1047746" s="18"/>
    </row>
    <row r="1047747" s="2" customFormat="1" ht="13.5" spans="1:6">
      <c r="A1047747" s="16"/>
      <c r="B1047747" s="17"/>
      <c r="C1047747" s="17"/>
      <c r="D1047747" s="17"/>
      <c r="E1047747" s="18"/>
      <c r="F1047747" s="18"/>
    </row>
    <row r="1047748" s="2" customFormat="1" ht="13.5" spans="1:6">
      <c r="A1047748" s="16"/>
      <c r="B1047748" s="17"/>
      <c r="C1047748" s="17"/>
      <c r="D1047748" s="17"/>
      <c r="E1047748" s="18"/>
      <c r="F1047748" s="18"/>
    </row>
    <row r="1047749" s="2" customFormat="1" ht="13.5" spans="1:6">
      <c r="A1047749" s="16"/>
      <c r="B1047749" s="17"/>
      <c r="C1047749" s="17"/>
      <c r="D1047749" s="17"/>
      <c r="E1047749" s="18"/>
      <c r="F1047749" s="18"/>
    </row>
    <row r="1047750" s="2" customFormat="1" ht="13.5" spans="1:6">
      <c r="A1047750" s="16"/>
      <c r="B1047750" s="17"/>
      <c r="C1047750" s="17"/>
      <c r="D1047750" s="17"/>
      <c r="E1047750" s="18"/>
      <c r="F1047750" s="18"/>
    </row>
    <row r="1047751" s="2" customFormat="1" ht="13.5" spans="1:6">
      <c r="A1047751" s="16"/>
      <c r="B1047751" s="17"/>
      <c r="C1047751" s="17"/>
      <c r="D1047751" s="17"/>
      <c r="E1047751" s="18"/>
      <c r="F1047751" s="18"/>
    </row>
    <row r="1047752" s="2" customFormat="1" ht="13.5" spans="1:6">
      <c r="A1047752" s="16"/>
      <c r="B1047752" s="17"/>
      <c r="C1047752" s="17"/>
      <c r="D1047752" s="17"/>
      <c r="E1047752" s="18"/>
      <c r="F1047752" s="18"/>
    </row>
    <row r="1047753" s="2" customFormat="1" ht="13.5" spans="1:6">
      <c r="A1047753" s="16"/>
      <c r="B1047753" s="17"/>
      <c r="C1047753" s="17"/>
      <c r="D1047753" s="17"/>
      <c r="E1047753" s="18"/>
      <c r="F1047753" s="18"/>
    </row>
    <row r="1047754" s="2" customFormat="1" ht="13.5" spans="1:6">
      <c r="A1047754" s="16"/>
      <c r="B1047754" s="17"/>
      <c r="C1047754" s="17"/>
      <c r="D1047754" s="17"/>
      <c r="E1047754" s="18"/>
      <c r="F1047754" s="18"/>
    </row>
    <row r="1047755" s="2" customFormat="1" ht="13.5" spans="1:6">
      <c r="A1047755" s="16"/>
      <c r="B1047755" s="17"/>
      <c r="C1047755" s="17"/>
      <c r="D1047755" s="17"/>
      <c r="E1047755" s="18"/>
      <c r="F1047755" s="18"/>
    </row>
    <row r="1047756" s="2" customFormat="1" ht="13.5" spans="1:6">
      <c r="A1047756" s="16"/>
      <c r="B1047756" s="17"/>
      <c r="C1047756" s="17"/>
      <c r="D1047756" s="17"/>
      <c r="E1047756" s="18"/>
      <c r="F1047756" s="18"/>
    </row>
    <row r="1047757" s="2" customFormat="1" ht="13.5" spans="1:6">
      <c r="A1047757" s="16"/>
      <c r="B1047757" s="17"/>
      <c r="C1047757" s="17"/>
      <c r="D1047757" s="17"/>
      <c r="E1047757" s="18"/>
      <c r="F1047757" s="18"/>
    </row>
    <row r="1047758" s="2" customFormat="1" ht="13.5" spans="1:6">
      <c r="A1047758" s="16"/>
      <c r="B1047758" s="17"/>
      <c r="C1047758" s="17"/>
      <c r="D1047758" s="17"/>
      <c r="E1047758" s="18"/>
      <c r="F1047758" s="18"/>
    </row>
    <row r="1047759" s="2" customFormat="1" ht="13.5" spans="1:6">
      <c r="A1047759" s="16"/>
      <c r="B1047759" s="17"/>
      <c r="C1047759" s="17"/>
      <c r="D1047759" s="17"/>
      <c r="E1047759" s="18"/>
      <c r="F1047759" s="18"/>
    </row>
    <row r="1047760" s="2" customFormat="1" ht="13.5" spans="1:6">
      <c r="A1047760" s="16"/>
      <c r="B1047760" s="17"/>
      <c r="C1047760" s="17"/>
      <c r="D1047760" s="17"/>
      <c r="E1047760" s="18"/>
      <c r="F1047760" s="18"/>
    </row>
    <row r="1047761" s="2" customFormat="1" ht="13.5" spans="1:6">
      <c r="A1047761" s="16"/>
      <c r="B1047761" s="17"/>
      <c r="C1047761" s="17"/>
      <c r="D1047761" s="17"/>
      <c r="E1047761" s="18"/>
      <c r="F1047761" s="18"/>
    </row>
    <row r="1047762" s="2" customFormat="1" ht="13.5" spans="1:6">
      <c r="A1047762" s="16"/>
      <c r="B1047762" s="17"/>
      <c r="C1047762" s="17"/>
      <c r="D1047762" s="17"/>
      <c r="E1047762" s="18"/>
      <c r="F1047762" s="18"/>
    </row>
    <row r="1047763" s="2" customFormat="1" ht="13.5" spans="1:6">
      <c r="A1047763" s="16"/>
      <c r="B1047763" s="17"/>
      <c r="C1047763" s="17"/>
      <c r="D1047763" s="17"/>
      <c r="E1047763" s="18"/>
      <c r="F1047763" s="18"/>
    </row>
    <row r="1047764" s="2" customFormat="1" ht="13.5" spans="1:6">
      <c r="A1047764" s="16"/>
      <c r="B1047764" s="17"/>
      <c r="C1047764" s="17"/>
      <c r="D1047764" s="17"/>
      <c r="E1047764" s="18"/>
      <c r="F1047764" s="18"/>
    </row>
    <row r="1047765" s="2" customFormat="1" ht="13.5" spans="1:6">
      <c r="A1047765" s="16"/>
      <c r="B1047765" s="17"/>
      <c r="C1047765" s="17"/>
      <c r="D1047765" s="17"/>
      <c r="E1047765" s="18"/>
      <c r="F1047765" s="18"/>
    </row>
    <row r="1047766" s="2" customFormat="1" ht="13.5" spans="1:6">
      <c r="A1047766" s="16"/>
      <c r="B1047766" s="17"/>
      <c r="C1047766" s="17"/>
      <c r="D1047766" s="17"/>
      <c r="E1047766" s="18"/>
      <c r="F1047766" s="18"/>
    </row>
    <row r="1047767" s="2" customFormat="1" ht="13.5" spans="1:6">
      <c r="A1047767" s="16"/>
      <c r="B1047767" s="17"/>
      <c r="C1047767" s="17"/>
      <c r="D1047767" s="17"/>
      <c r="E1047767" s="18"/>
      <c r="F1047767" s="18"/>
    </row>
    <row r="1047768" s="2" customFormat="1" ht="13.5" spans="1:6">
      <c r="A1047768" s="16"/>
      <c r="B1047768" s="17"/>
      <c r="C1047768" s="17"/>
      <c r="D1047768" s="17"/>
      <c r="E1047768" s="18"/>
      <c r="F1047768" s="18"/>
    </row>
    <row r="1047769" s="2" customFormat="1" ht="13.5" spans="1:6">
      <c r="A1047769" s="16"/>
      <c r="B1047769" s="17"/>
      <c r="C1047769" s="17"/>
      <c r="D1047769" s="17"/>
      <c r="E1047769" s="18"/>
      <c r="F1047769" s="18"/>
    </row>
    <row r="1047770" s="2" customFormat="1" ht="13.5" spans="1:6">
      <c r="A1047770" s="16"/>
      <c r="B1047770" s="17"/>
      <c r="C1047770" s="17"/>
      <c r="D1047770" s="17"/>
      <c r="E1047770" s="18"/>
      <c r="F1047770" s="18"/>
    </row>
    <row r="1047771" s="2" customFormat="1" ht="13.5" spans="1:6">
      <c r="A1047771" s="16"/>
      <c r="B1047771" s="17"/>
      <c r="C1047771" s="17"/>
      <c r="D1047771" s="17"/>
      <c r="E1047771" s="18"/>
      <c r="F1047771" s="18"/>
    </row>
    <row r="1047772" s="2" customFormat="1" ht="13.5" spans="1:6">
      <c r="A1047772" s="16"/>
      <c r="B1047772" s="17"/>
      <c r="C1047772" s="17"/>
      <c r="D1047772" s="17"/>
      <c r="E1047772" s="18"/>
      <c r="F1047772" s="18"/>
    </row>
    <row r="1047773" s="2" customFormat="1" ht="13.5" spans="1:6">
      <c r="A1047773" s="16"/>
      <c r="B1047773" s="17"/>
      <c r="C1047773" s="17"/>
      <c r="D1047773" s="17"/>
      <c r="E1047773" s="18"/>
      <c r="F1047773" s="18"/>
    </row>
    <row r="1047774" s="2" customFormat="1" ht="13.5" spans="1:6">
      <c r="A1047774" s="16"/>
      <c r="B1047774" s="17"/>
      <c r="C1047774" s="17"/>
      <c r="D1047774" s="17"/>
      <c r="E1047774" s="18"/>
      <c r="F1047774" s="18"/>
    </row>
    <row r="1047775" s="2" customFormat="1" ht="13.5" spans="1:6">
      <c r="A1047775" s="16"/>
      <c r="B1047775" s="17"/>
      <c r="C1047775" s="17"/>
      <c r="D1047775" s="17"/>
      <c r="E1047775" s="18"/>
      <c r="F1047775" s="18"/>
    </row>
    <row r="1047776" s="2" customFormat="1" ht="13.5" spans="1:6">
      <c r="A1047776" s="16"/>
      <c r="B1047776" s="17"/>
      <c r="C1047776" s="17"/>
      <c r="D1047776" s="17"/>
      <c r="E1047776" s="18"/>
      <c r="F1047776" s="18"/>
    </row>
    <row r="1047777" s="2" customFormat="1" ht="13.5" spans="1:6">
      <c r="A1047777" s="16"/>
      <c r="B1047777" s="17"/>
      <c r="C1047777" s="17"/>
      <c r="D1047777" s="17"/>
      <c r="E1047777" s="18"/>
      <c r="F1047777" s="18"/>
    </row>
    <row r="1047778" s="2" customFormat="1" ht="13.5" spans="1:6">
      <c r="A1047778" s="16"/>
      <c r="B1047778" s="17"/>
      <c r="C1047778" s="17"/>
      <c r="D1047778" s="17"/>
      <c r="E1047778" s="18"/>
      <c r="F1047778" s="18"/>
    </row>
    <row r="1047779" s="2" customFormat="1" ht="13.5" spans="1:6">
      <c r="A1047779" s="16"/>
      <c r="B1047779" s="17"/>
      <c r="C1047779" s="17"/>
      <c r="D1047779" s="17"/>
      <c r="E1047779" s="18"/>
      <c r="F1047779" s="18"/>
    </row>
    <row r="1047780" s="2" customFormat="1" ht="13.5" spans="1:6">
      <c r="A1047780" s="16"/>
      <c r="B1047780" s="17"/>
      <c r="C1047780" s="17"/>
      <c r="D1047780" s="17"/>
      <c r="E1047780" s="18"/>
      <c r="F1047780" s="18"/>
    </row>
    <row r="1047781" s="2" customFormat="1" ht="13.5" spans="1:6">
      <c r="A1047781" s="16"/>
      <c r="B1047781" s="17"/>
      <c r="C1047781" s="17"/>
      <c r="D1047781" s="17"/>
      <c r="E1047781" s="18"/>
      <c r="F1047781" s="18"/>
    </row>
    <row r="1047782" s="2" customFormat="1" ht="13.5" spans="1:6">
      <c r="A1047782" s="16"/>
      <c r="B1047782" s="17"/>
      <c r="C1047782" s="17"/>
      <c r="D1047782" s="17"/>
      <c r="E1047782" s="18"/>
      <c r="F1047782" s="18"/>
    </row>
    <row r="1047783" s="2" customFormat="1" ht="13.5" spans="1:6">
      <c r="A1047783" s="16"/>
      <c r="B1047783" s="17"/>
      <c r="C1047783" s="17"/>
      <c r="D1047783" s="17"/>
      <c r="E1047783" s="18"/>
      <c r="F1047783" s="18"/>
    </row>
    <row r="1047784" s="2" customFormat="1" ht="13.5" spans="1:6">
      <c r="A1047784" s="16"/>
      <c r="B1047784" s="17"/>
      <c r="C1047784" s="17"/>
      <c r="D1047784" s="17"/>
      <c r="E1047784" s="18"/>
      <c r="F1047784" s="18"/>
    </row>
    <row r="1047785" s="2" customFormat="1" ht="13.5" spans="1:6">
      <c r="A1047785" s="16"/>
      <c r="B1047785" s="17"/>
      <c r="C1047785" s="17"/>
      <c r="D1047785" s="17"/>
      <c r="E1047785" s="18"/>
      <c r="F1047785" s="18"/>
    </row>
    <row r="1047786" s="2" customFormat="1" ht="13.5" spans="1:6">
      <c r="A1047786" s="16"/>
      <c r="B1047786" s="17"/>
      <c r="C1047786" s="17"/>
      <c r="D1047786" s="17"/>
      <c r="E1047786" s="18"/>
      <c r="F1047786" s="18"/>
    </row>
    <row r="1047787" s="2" customFormat="1" ht="13.5" spans="1:6">
      <c r="A1047787" s="16"/>
      <c r="B1047787" s="17"/>
      <c r="C1047787" s="17"/>
      <c r="D1047787" s="17"/>
      <c r="E1047787" s="18"/>
      <c r="F1047787" s="18"/>
    </row>
    <row r="1047788" s="2" customFormat="1" ht="13.5" spans="1:6">
      <c r="A1047788" s="16"/>
      <c r="B1047788" s="17"/>
      <c r="C1047788" s="17"/>
      <c r="D1047788" s="17"/>
      <c r="E1047788" s="18"/>
      <c r="F1047788" s="18"/>
    </row>
    <row r="1047789" s="2" customFormat="1" ht="13.5" spans="1:6">
      <c r="A1047789" s="16"/>
      <c r="B1047789" s="17"/>
      <c r="C1047789" s="17"/>
      <c r="D1047789" s="17"/>
      <c r="E1047789" s="18"/>
      <c r="F1047789" s="18"/>
    </row>
    <row r="1047790" s="2" customFormat="1" ht="13.5" spans="1:6">
      <c r="A1047790" s="16"/>
      <c r="B1047790" s="17"/>
      <c r="C1047790" s="17"/>
      <c r="D1047790" s="17"/>
      <c r="E1047790" s="18"/>
      <c r="F1047790" s="18"/>
    </row>
    <row r="1047791" s="2" customFormat="1" ht="13.5" spans="1:6">
      <c r="A1047791" s="16"/>
      <c r="B1047791" s="17"/>
      <c r="C1047791" s="17"/>
      <c r="D1047791" s="17"/>
      <c r="E1047791" s="18"/>
      <c r="F1047791" s="18"/>
    </row>
    <row r="1047792" s="2" customFormat="1" ht="13.5" spans="1:6">
      <c r="A1047792" s="16"/>
      <c r="B1047792" s="17"/>
      <c r="C1047792" s="17"/>
      <c r="D1047792" s="17"/>
      <c r="E1047792" s="18"/>
      <c r="F1047792" s="18"/>
    </row>
    <row r="1047793" s="2" customFormat="1" ht="13.5" spans="1:6">
      <c r="A1047793" s="16"/>
      <c r="B1047793" s="17"/>
      <c r="C1047793" s="17"/>
      <c r="D1047793" s="17"/>
      <c r="E1047793" s="18"/>
      <c r="F1047793" s="18"/>
    </row>
    <row r="1047794" s="2" customFormat="1" ht="13.5" spans="1:6">
      <c r="A1047794" s="16"/>
      <c r="B1047794" s="17"/>
      <c r="C1047794" s="17"/>
      <c r="D1047794" s="17"/>
      <c r="E1047794" s="18"/>
      <c r="F1047794" s="18"/>
    </row>
    <row r="1047795" s="2" customFormat="1" ht="13.5" spans="1:6">
      <c r="A1047795" s="16"/>
      <c r="B1047795" s="17"/>
      <c r="C1047795" s="17"/>
      <c r="D1047795" s="17"/>
      <c r="E1047795" s="18"/>
      <c r="F1047795" s="18"/>
    </row>
    <row r="1047796" s="2" customFormat="1" ht="13.5" spans="1:6">
      <c r="A1047796" s="16"/>
      <c r="B1047796" s="17"/>
      <c r="C1047796" s="17"/>
      <c r="D1047796" s="17"/>
      <c r="E1047796" s="18"/>
      <c r="F1047796" s="18"/>
    </row>
    <row r="1047797" s="2" customFormat="1" ht="13.5" spans="1:6">
      <c r="A1047797" s="16"/>
      <c r="B1047797" s="17"/>
      <c r="C1047797" s="17"/>
      <c r="D1047797" s="17"/>
      <c r="E1047797" s="18"/>
      <c r="F1047797" s="18"/>
    </row>
    <row r="1047798" s="2" customFormat="1" ht="13.5" spans="1:6">
      <c r="A1047798" s="16"/>
      <c r="B1047798" s="17"/>
      <c r="C1047798" s="17"/>
      <c r="D1047798" s="17"/>
      <c r="E1047798" s="18"/>
      <c r="F1047798" s="18"/>
    </row>
    <row r="1047799" s="2" customFormat="1" ht="13.5" spans="1:6">
      <c r="A1047799" s="16"/>
      <c r="B1047799" s="17"/>
      <c r="C1047799" s="17"/>
      <c r="D1047799" s="17"/>
      <c r="E1047799" s="18"/>
      <c r="F1047799" s="18"/>
    </row>
    <row r="1047800" s="2" customFormat="1" ht="13.5" spans="1:6">
      <c r="A1047800" s="16"/>
      <c r="B1047800" s="17"/>
      <c r="C1047800" s="17"/>
      <c r="D1047800" s="17"/>
      <c r="E1047800" s="18"/>
      <c r="F1047800" s="18"/>
    </row>
    <row r="1047801" s="2" customFormat="1" ht="13.5" spans="1:6">
      <c r="A1047801" s="16"/>
      <c r="B1047801" s="17"/>
      <c r="C1047801" s="17"/>
      <c r="D1047801" s="17"/>
      <c r="E1047801" s="18"/>
      <c r="F1047801" s="18"/>
    </row>
    <row r="1047802" s="2" customFormat="1" ht="13.5" spans="1:6">
      <c r="A1047802" s="16"/>
      <c r="B1047802" s="17"/>
      <c r="C1047802" s="17"/>
      <c r="D1047802" s="17"/>
      <c r="E1047802" s="18"/>
      <c r="F1047802" s="18"/>
    </row>
    <row r="1047803" s="2" customFormat="1" ht="13.5" spans="1:6">
      <c r="A1047803" s="16"/>
      <c r="B1047803" s="17"/>
      <c r="C1047803" s="17"/>
      <c r="D1047803" s="17"/>
      <c r="E1047803" s="18"/>
      <c r="F1047803" s="18"/>
    </row>
    <row r="1047804" s="2" customFormat="1" ht="13.5" spans="1:6">
      <c r="A1047804" s="16"/>
      <c r="B1047804" s="17"/>
      <c r="C1047804" s="17"/>
      <c r="D1047804" s="17"/>
      <c r="E1047804" s="18"/>
      <c r="F1047804" s="18"/>
    </row>
    <row r="1047805" s="2" customFormat="1" ht="13.5" spans="1:6">
      <c r="A1047805" s="16"/>
      <c r="B1047805" s="17"/>
      <c r="C1047805" s="17"/>
      <c r="D1047805" s="17"/>
      <c r="E1047805" s="18"/>
      <c r="F1047805" s="18"/>
    </row>
    <row r="1047806" s="2" customFormat="1" ht="13.5" spans="1:6">
      <c r="A1047806" s="16"/>
      <c r="B1047806" s="17"/>
      <c r="C1047806" s="17"/>
      <c r="D1047806" s="17"/>
      <c r="E1047806" s="18"/>
      <c r="F1047806" s="18"/>
    </row>
    <row r="1047807" s="2" customFormat="1" ht="13.5" spans="1:6">
      <c r="A1047807" s="16"/>
      <c r="B1047807" s="17"/>
      <c r="C1047807" s="17"/>
      <c r="D1047807" s="17"/>
      <c r="E1047807" s="18"/>
      <c r="F1047807" s="18"/>
    </row>
    <row r="1047808" s="2" customFormat="1" ht="13.5" spans="1:6">
      <c r="A1047808" s="16"/>
      <c r="B1047808" s="17"/>
      <c r="C1047808" s="17"/>
      <c r="D1047808" s="17"/>
      <c r="E1047808" s="18"/>
      <c r="F1047808" s="18"/>
    </row>
    <row r="1047809" s="2" customFormat="1" ht="13.5" spans="1:6">
      <c r="A1047809" s="16"/>
      <c r="B1047809" s="17"/>
      <c r="C1047809" s="17"/>
      <c r="D1047809" s="17"/>
      <c r="E1047809" s="18"/>
      <c r="F1047809" s="18"/>
    </row>
    <row r="1047810" s="2" customFormat="1" ht="13.5" spans="1:6">
      <c r="A1047810" s="16"/>
      <c r="B1047810" s="17"/>
      <c r="C1047810" s="17"/>
      <c r="D1047810" s="17"/>
      <c r="E1047810" s="18"/>
      <c r="F1047810" s="18"/>
    </row>
    <row r="1047811" s="2" customFormat="1" ht="13.5" spans="1:6">
      <c r="A1047811" s="16"/>
      <c r="B1047811" s="17"/>
      <c r="C1047811" s="17"/>
      <c r="D1047811" s="17"/>
      <c r="E1047811" s="18"/>
      <c r="F1047811" s="18"/>
    </row>
    <row r="1047812" s="2" customFormat="1" ht="13.5" spans="1:6">
      <c r="A1047812" s="16"/>
      <c r="B1047812" s="17"/>
      <c r="C1047812" s="17"/>
      <c r="D1047812" s="17"/>
      <c r="E1047812" s="18"/>
      <c r="F1047812" s="18"/>
    </row>
    <row r="1047813" s="2" customFormat="1" ht="13.5" spans="1:6">
      <c r="A1047813" s="16"/>
      <c r="B1047813" s="17"/>
      <c r="C1047813" s="17"/>
      <c r="D1047813" s="17"/>
      <c r="E1047813" s="18"/>
      <c r="F1047813" s="18"/>
    </row>
    <row r="1047814" s="2" customFormat="1" ht="13.5" spans="1:6">
      <c r="A1047814" s="16"/>
      <c r="B1047814" s="17"/>
      <c r="C1047814" s="17"/>
      <c r="D1047814" s="17"/>
      <c r="E1047814" s="18"/>
      <c r="F1047814" s="18"/>
    </row>
    <row r="1047815" s="2" customFormat="1" ht="13.5" spans="1:6">
      <c r="A1047815" s="16"/>
      <c r="B1047815" s="17"/>
      <c r="C1047815" s="17"/>
      <c r="D1047815" s="17"/>
      <c r="E1047815" s="18"/>
      <c r="F1047815" s="18"/>
    </row>
    <row r="1047816" s="2" customFormat="1" ht="13.5" spans="1:6">
      <c r="A1047816" s="16"/>
      <c r="B1047816" s="17"/>
      <c r="C1047816" s="17"/>
      <c r="D1047816" s="17"/>
      <c r="E1047816" s="18"/>
      <c r="F1047816" s="18"/>
    </row>
    <row r="1047817" s="2" customFormat="1" ht="13.5" spans="1:6">
      <c r="A1047817" s="16"/>
      <c r="B1047817" s="17"/>
      <c r="C1047817" s="17"/>
      <c r="D1047817" s="17"/>
      <c r="E1047817" s="18"/>
      <c r="F1047817" s="18"/>
    </row>
    <row r="1047818" s="2" customFormat="1" ht="13.5" spans="1:6">
      <c r="A1047818" s="16"/>
      <c r="B1047818" s="17"/>
      <c r="C1047818" s="17"/>
      <c r="D1047818" s="17"/>
      <c r="E1047818" s="18"/>
      <c r="F1047818" s="18"/>
    </row>
    <row r="1047819" s="2" customFormat="1" ht="13.5" spans="1:6">
      <c r="A1047819" s="16"/>
      <c r="B1047819" s="17"/>
      <c r="C1047819" s="17"/>
      <c r="D1047819" s="17"/>
      <c r="E1047819" s="18"/>
      <c r="F1047819" s="18"/>
    </row>
    <row r="1047820" s="2" customFormat="1" ht="13.5" spans="1:6">
      <c r="A1047820" s="16"/>
      <c r="B1047820" s="17"/>
      <c r="C1047820" s="17"/>
      <c r="D1047820" s="17"/>
      <c r="E1047820" s="18"/>
      <c r="F1047820" s="18"/>
    </row>
    <row r="1047821" s="2" customFormat="1" ht="13.5" spans="1:6">
      <c r="A1047821" s="16"/>
      <c r="B1047821" s="17"/>
      <c r="C1047821" s="17"/>
      <c r="D1047821" s="17"/>
      <c r="E1047821" s="18"/>
      <c r="F1047821" s="18"/>
    </row>
    <row r="1047822" s="2" customFormat="1" ht="13.5" spans="1:6">
      <c r="A1047822" s="16"/>
      <c r="B1047822" s="17"/>
      <c r="C1047822" s="17"/>
      <c r="D1047822" s="17"/>
      <c r="E1047822" s="18"/>
      <c r="F1047822" s="18"/>
    </row>
    <row r="1047823" s="2" customFormat="1" ht="13.5" spans="1:6">
      <c r="A1047823" s="16"/>
      <c r="B1047823" s="17"/>
      <c r="C1047823" s="17"/>
      <c r="D1047823" s="17"/>
      <c r="E1047823" s="18"/>
      <c r="F1047823" s="18"/>
    </row>
    <row r="1047824" s="2" customFormat="1" ht="13.5" spans="1:6">
      <c r="A1047824" s="16"/>
      <c r="B1047824" s="17"/>
      <c r="C1047824" s="17"/>
      <c r="D1047824" s="17"/>
      <c r="E1047824" s="18"/>
      <c r="F1047824" s="18"/>
    </row>
    <row r="1047825" s="2" customFormat="1" ht="13.5" spans="1:6">
      <c r="A1047825" s="16"/>
      <c r="B1047825" s="17"/>
      <c r="C1047825" s="17"/>
      <c r="D1047825" s="17"/>
      <c r="E1047825" s="18"/>
      <c r="F1047825" s="18"/>
    </row>
    <row r="1047826" s="2" customFormat="1" ht="13.5" spans="1:6">
      <c r="A1047826" s="16"/>
      <c r="B1047826" s="17"/>
      <c r="C1047826" s="17"/>
      <c r="D1047826" s="17"/>
      <c r="E1047826" s="18"/>
      <c r="F1047826" s="18"/>
    </row>
    <row r="1047827" s="2" customFormat="1" ht="13.5" spans="1:6">
      <c r="A1047827" s="16"/>
      <c r="B1047827" s="17"/>
      <c r="C1047827" s="17"/>
      <c r="D1047827" s="17"/>
      <c r="E1047827" s="18"/>
      <c r="F1047827" s="18"/>
    </row>
    <row r="1047828" s="2" customFormat="1" ht="13.5" spans="1:6">
      <c r="A1047828" s="16"/>
      <c r="B1047828" s="17"/>
      <c r="C1047828" s="17"/>
      <c r="D1047828" s="17"/>
      <c r="E1047828" s="18"/>
      <c r="F1047828" s="18"/>
    </row>
    <row r="1047829" s="2" customFormat="1" ht="13.5" spans="1:6">
      <c r="A1047829" s="16"/>
      <c r="B1047829" s="17"/>
      <c r="C1047829" s="17"/>
      <c r="D1047829" s="17"/>
      <c r="E1047829" s="18"/>
      <c r="F1047829" s="18"/>
    </row>
    <row r="1047830" s="2" customFormat="1" ht="13.5" spans="1:6">
      <c r="A1047830" s="16"/>
      <c r="B1047830" s="17"/>
      <c r="C1047830" s="17"/>
      <c r="D1047830" s="17"/>
      <c r="E1047830" s="18"/>
      <c r="F1047830" s="18"/>
    </row>
    <row r="1047831" s="2" customFormat="1" ht="13.5" spans="1:6">
      <c r="A1047831" s="16"/>
      <c r="B1047831" s="17"/>
      <c r="C1047831" s="17"/>
      <c r="D1047831" s="17"/>
      <c r="E1047831" s="18"/>
      <c r="F1047831" s="18"/>
    </row>
    <row r="1047832" s="2" customFormat="1" ht="13.5" spans="1:6">
      <c r="A1047832" s="16"/>
      <c r="B1047832" s="17"/>
      <c r="C1047832" s="17"/>
      <c r="D1047832" s="17"/>
      <c r="E1047832" s="18"/>
      <c r="F1047832" s="18"/>
    </row>
    <row r="1047833" s="2" customFormat="1" ht="13.5" spans="1:6">
      <c r="A1047833" s="16"/>
      <c r="B1047833" s="17"/>
      <c r="C1047833" s="17"/>
      <c r="D1047833" s="17"/>
      <c r="E1047833" s="18"/>
      <c r="F1047833" s="18"/>
    </row>
    <row r="1047834" s="2" customFormat="1" ht="13.5" spans="1:6">
      <c r="A1047834" s="16"/>
      <c r="B1047834" s="17"/>
      <c r="C1047834" s="17"/>
      <c r="D1047834" s="17"/>
      <c r="E1047834" s="18"/>
      <c r="F1047834" s="18"/>
    </row>
    <row r="1047835" s="2" customFormat="1" ht="13.5" spans="1:6">
      <c r="A1047835" s="16"/>
      <c r="B1047835" s="17"/>
      <c r="C1047835" s="17"/>
      <c r="D1047835" s="17"/>
      <c r="E1047835" s="18"/>
      <c r="F1047835" s="18"/>
    </row>
    <row r="1047836" s="2" customFormat="1" ht="13.5" spans="1:6">
      <c r="A1047836" s="16"/>
      <c r="B1047836" s="17"/>
      <c r="C1047836" s="17"/>
      <c r="D1047836" s="17"/>
      <c r="E1047836" s="18"/>
      <c r="F1047836" s="18"/>
    </row>
    <row r="1047837" s="2" customFormat="1" ht="13.5" spans="1:6">
      <c r="A1047837" s="16"/>
      <c r="B1047837" s="17"/>
      <c r="C1047837" s="17"/>
      <c r="D1047837" s="17"/>
      <c r="E1047837" s="18"/>
      <c r="F1047837" s="18"/>
    </row>
    <row r="1047838" s="2" customFormat="1" ht="13.5" spans="1:6">
      <c r="A1047838" s="16"/>
      <c r="B1047838" s="17"/>
      <c r="C1047838" s="17"/>
      <c r="D1047838" s="17"/>
      <c r="E1047838" s="18"/>
      <c r="F1047838" s="18"/>
    </row>
    <row r="1047839" s="2" customFormat="1" ht="13.5" spans="1:6">
      <c r="A1047839" s="16"/>
      <c r="B1047839" s="17"/>
      <c r="C1047839" s="17"/>
      <c r="D1047839" s="17"/>
      <c r="E1047839" s="18"/>
      <c r="F1047839" s="18"/>
    </row>
    <row r="1047840" s="2" customFormat="1" ht="13.5" spans="1:6">
      <c r="A1047840" s="16"/>
      <c r="B1047840" s="17"/>
      <c r="C1047840" s="17"/>
      <c r="D1047840" s="17"/>
      <c r="E1047840" s="18"/>
      <c r="F1047840" s="18"/>
    </row>
    <row r="1047841" s="2" customFormat="1" ht="13.5" spans="1:6">
      <c r="A1047841" s="16"/>
      <c r="B1047841" s="17"/>
      <c r="C1047841" s="17"/>
      <c r="D1047841" s="17"/>
      <c r="E1047841" s="18"/>
      <c r="F1047841" s="18"/>
    </row>
    <row r="1047842" s="2" customFormat="1" ht="13.5" spans="1:6">
      <c r="A1047842" s="16"/>
      <c r="B1047842" s="17"/>
      <c r="C1047842" s="17"/>
      <c r="D1047842" s="17"/>
      <c r="E1047842" s="18"/>
      <c r="F1047842" s="18"/>
    </row>
    <row r="1047843" s="2" customFormat="1" ht="13.5" spans="1:6">
      <c r="A1047843" s="16"/>
      <c r="B1047843" s="17"/>
      <c r="C1047843" s="17"/>
      <c r="D1047843" s="17"/>
      <c r="E1047843" s="18"/>
      <c r="F1047843" s="18"/>
    </row>
    <row r="1047844" s="2" customFormat="1" ht="13.5" spans="1:6">
      <c r="A1047844" s="16"/>
      <c r="B1047844" s="17"/>
      <c r="C1047844" s="17"/>
      <c r="D1047844" s="17"/>
      <c r="E1047844" s="18"/>
      <c r="F1047844" s="18"/>
    </row>
    <row r="1047845" s="2" customFormat="1" ht="13.5" spans="1:6">
      <c r="A1047845" s="16"/>
      <c r="B1047845" s="17"/>
      <c r="C1047845" s="17"/>
      <c r="D1047845" s="17"/>
      <c r="E1047845" s="18"/>
      <c r="F1047845" s="18"/>
    </row>
    <row r="1047846" s="2" customFormat="1" ht="13.5" spans="1:6">
      <c r="A1047846" s="16"/>
      <c r="B1047846" s="17"/>
      <c r="C1047846" s="17"/>
      <c r="D1047846" s="17"/>
      <c r="E1047846" s="18"/>
      <c r="F1047846" s="18"/>
    </row>
    <row r="1047847" s="2" customFormat="1" ht="13.5" spans="1:6">
      <c r="A1047847" s="16"/>
      <c r="B1047847" s="17"/>
      <c r="C1047847" s="17"/>
      <c r="D1047847" s="17"/>
      <c r="E1047847" s="18"/>
      <c r="F1047847" s="18"/>
    </row>
    <row r="1047848" s="2" customFormat="1" ht="13.5" spans="1:6">
      <c r="A1047848" s="16"/>
      <c r="B1047848" s="17"/>
      <c r="C1047848" s="17"/>
      <c r="D1047848" s="17"/>
      <c r="E1047848" s="18"/>
      <c r="F1047848" s="18"/>
    </row>
    <row r="1047849" s="2" customFormat="1" ht="13.5" spans="1:6">
      <c r="A1047849" s="16"/>
      <c r="B1047849" s="17"/>
      <c r="C1047849" s="17"/>
      <c r="D1047849" s="17"/>
      <c r="E1047849" s="18"/>
      <c r="F1047849" s="18"/>
    </row>
    <row r="1047850" s="2" customFormat="1" ht="13.5" spans="1:6">
      <c r="A1047850" s="16"/>
      <c r="B1047850" s="17"/>
      <c r="C1047850" s="17"/>
      <c r="D1047850" s="17"/>
      <c r="E1047850" s="18"/>
      <c r="F1047850" s="18"/>
    </row>
    <row r="1047851" s="2" customFormat="1" ht="13.5" spans="1:6">
      <c r="A1047851" s="16"/>
      <c r="B1047851" s="17"/>
      <c r="C1047851" s="17"/>
      <c r="D1047851" s="17"/>
      <c r="E1047851" s="18"/>
      <c r="F1047851" s="18"/>
    </row>
    <row r="1047852" s="2" customFormat="1" ht="13.5" spans="1:6">
      <c r="A1047852" s="16"/>
      <c r="B1047852" s="17"/>
      <c r="C1047852" s="17"/>
      <c r="D1047852" s="17"/>
      <c r="E1047852" s="18"/>
      <c r="F1047852" s="18"/>
    </row>
    <row r="1047853" s="2" customFormat="1" ht="13.5" spans="1:6">
      <c r="A1047853" s="16"/>
      <c r="B1047853" s="17"/>
      <c r="C1047853" s="17"/>
      <c r="D1047853" s="17"/>
      <c r="E1047853" s="18"/>
      <c r="F1047853" s="18"/>
    </row>
    <row r="1047854" s="2" customFormat="1" ht="13.5" spans="1:6">
      <c r="A1047854" s="16"/>
      <c r="B1047854" s="17"/>
      <c r="C1047854" s="17"/>
      <c r="D1047854" s="17"/>
      <c r="E1047854" s="18"/>
      <c r="F1047854" s="18"/>
    </row>
    <row r="1047855" s="2" customFormat="1" ht="13.5" spans="1:6">
      <c r="A1047855" s="16"/>
      <c r="B1047855" s="17"/>
      <c r="C1047855" s="17"/>
      <c r="D1047855" s="17"/>
      <c r="E1047855" s="18"/>
      <c r="F1047855" s="18"/>
    </row>
    <row r="1047856" s="2" customFormat="1" ht="13.5" spans="1:6">
      <c r="A1047856" s="16"/>
      <c r="B1047856" s="17"/>
      <c r="C1047856" s="17"/>
      <c r="D1047856" s="17"/>
      <c r="E1047856" s="18"/>
      <c r="F1047856" s="18"/>
    </row>
    <row r="1047857" s="2" customFormat="1" ht="13.5" spans="1:6">
      <c r="A1047857" s="16"/>
      <c r="B1047857" s="17"/>
      <c r="C1047857" s="17"/>
      <c r="D1047857" s="17"/>
      <c r="E1047857" s="18"/>
      <c r="F1047857" s="18"/>
    </row>
    <row r="1047858" s="2" customFormat="1" ht="13.5" spans="1:6">
      <c r="A1047858" s="16"/>
      <c r="B1047858" s="17"/>
      <c r="C1047858" s="17"/>
      <c r="D1047858" s="17"/>
      <c r="E1047858" s="18"/>
      <c r="F1047858" s="18"/>
    </row>
    <row r="1047859" s="2" customFormat="1" ht="13.5" spans="1:6">
      <c r="A1047859" s="16"/>
      <c r="B1047859" s="17"/>
      <c r="C1047859" s="17"/>
      <c r="D1047859" s="17"/>
      <c r="E1047859" s="18"/>
      <c r="F1047859" s="18"/>
    </row>
    <row r="1047860" s="2" customFormat="1" ht="13.5" spans="1:6">
      <c r="A1047860" s="16"/>
      <c r="B1047860" s="17"/>
      <c r="C1047860" s="17"/>
      <c r="D1047860" s="17"/>
      <c r="E1047860" s="18"/>
      <c r="F1047860" s="18"/>
    </row>
    <row r="1047861" s="2" customFormat="1" ht="13.5" spans="1:6">
      <c r="A1047861" s="16"/>
      <c r="B1047861" s="17"/>
      <c r="C1047861" s="17"/>
      <c r="D1047861" s="17"/>
      <c r="E1047861" s="18"/>
      <c r="F1047861" s="18"/>
    </row>
    <row r="1047862" s="2" customFormat="1" ht="13.5" spans="1:6">
      <c r="A1047862" s="16"/>
      <c r="B1047862" s="17"/>
      <c r="C1047862" s="17"/>
      <c r="D1047862" s="17"/>
      <c r="E1047862" s="18"/>
      <c r="F1047862" s="18"/>
    </row>
    <row r="1047863" s="2" customFormat="1" ht="13.5" spans="1:6">
      <c r="A1047863" s="16"/>
      <c r="B1047863" s="17"/>
      <c r="C1047863" s="17"/>
      <c r="D1047863" s="17"/>
      <c r="E1047863" s="18"/>
      <c r="F1047863" s="18"/>
    </row>
    <row r="1047864" s="2" customFormat="1" ht="13.5" spans="1:6">
      <c r="A1047864" s="16"/>
      <c r="B1047864" s="17"/>
      <c r="C1047864" s="17"/>
      <c r="D1047864" s="17"/>
      <c r="E1047864" s="18"/>
      <c r="F1047864" s="18"/>
    </row>
    <row r="1047865" s="2" customFormat="1" ht="13.5" spans="1:6">
      <c r="A1047865" s="16"/>
      <c r="B1047865" s="17"/>
      <c r="C1047865" s="17"/>
      <c r="D1047865" s="17"/>
      <c r="E1047865" s="18"/>
      <c r="F1047865" s="18"/>
    </row>
    <row r="1047866" s="2" customFormat="1" ht="13.5" spans="1:6">
      <c r="A1047866" s="16"/>
      <c r="B1047866" s="17"/>
      <c r="C1047866" s="17"/>
      <c r="D1047866" s="17"/>
      <c r="E1047866" s="18"/>
      <c r="F1047866" s="18"/>
    </row>
    <row r="1047867" s="2" customFormat="1" ht="13.5" spans="1:6">
      <c r="A1047867" s="16"/>
      <c r="B1047867" s="17"/>
      <c r="C1047867" s="17"/>
      <c r="D1047867" s="17"/>
      <c r="E1047867" s="18"/>
      <c r="F1047867" s="18"/>
    </row>
    <row r="1047868" s="2" customFormat="1" ht="13.5" spans="1:6">
      <c r="A1047868" s="16"/>
      <c r="B1047868" s="17"/>
      <c r="C1047868" s="17"/>
      <c r="D1047868" s="17"/>
      <c r="E1047868" s="18"/>
      <c r="F1047868" s="18"/>
    </row>
    <row r="1047869" s="2" customFormat="1" ht="13.5" spans="1:6">
      <c r="A1047869" s="16"/>
      <c r="B1047869" s="17"/>
      <c r="C1047869" s="17"/>
      <c r="D1047869" s="17"/>
      <c r="E1047869" s="18"/>
      <c r="F1047869" s="18"/>
    </row>
    <row r="1047870" s="2" customFormat="1" ht="13.5" spans="1:6">
      <c r="A1047870" s="16"/>
      <c r="B1047870" s="17"/>
      <c r="C1047870" s="17"/>
      <c r="D1047870" s="17"/>
      <c r="E1047870" s="18"/>
      <c r="F1047870" s="18"/>
    </row>
    <row r="1047871" s="2" customFormat="1" ht="13.5" spans="1:6">
      <c r="A1047871" s="16"/>
      <c r="B1047871" s="17"/>
      <c r="C1047871" s="17"/>
      <c r="D1047871" s="17"/>
      <c r="E1047871" s="18"/>
      <c r="F1047871" s="18"/>
    </row>
    <row r="1047872" s="2" customFormat="1" ht="13.5" spans="1:6">
      <c r="A1047872" s="16"/>
      <c r="B1047872" s="17"/>
      <c r="C1047872" s="17"/>
      <c r="D1047872" s="17"/>
      <c r="E1047872" s="18"/>
      <c r="F1047872" s="18"/>
    </row>
    <row r="1047873" s="2" customFormat="1" ht="13.5" spans="1:6">
      <c r="A1047873" s="16"/>
      <c r="B1047873" s="17"/>
      <c r="C1047873" s="17"/>
      <c r="D1047873" s="17"/>
      <c r="E1047873" s="18"/>
      <c r="F1047873" s="18"/>
    </row>
    <row r="1047874" s="2" customFormat="1" ht="13.5" spans="1:6">
      <c r="A1047874" s="16"/>
      <c r="B1047874" s="17"/>
      <c r="C1047874" s="17"/>
      <c r="D1047874" s="17"/>
      <c r="E1047874" s="18"/>
      <c r="F1047874" s="18"/>
    </row>
    <row r="1047875" s="2" customFormat="1" ht="13.5" spans="1:6">
      <c r="A1047875" s="16"/>
      <c r="B1047875" s="17"/>
      <c r="C1047875" s="17"/>
      <c r="D1047875" s="17"/>
      <c r="E1047875" s="18"/>
      <c r="F1047875" s="18"/>
    </row>
    <row r="1047876" s="2" customFormat="1" ht="13.5" spans="1:6">
      <c r="A1047876" s="16"/>
      <c r="B1047876" s="17"/>
      <c r="C1047876" s="17"/>
      <c r="D1047876" s="17"/>
      <c r="E1047876" s="18"/>
      <c r="F1047876" s="18"/>
    </row>
    <row r="1047877" s="2" customFormat="1" ht="13.5" spans="1:6">
      <c r="A1047877" s="16"/>
      <c r="B1047877" s="17"/>
      <c r="C1047877" s="17"/>
      <c r="D1047877" s="17"/>
      <c r="E1047877" s="18"/>
      <c r="F1047877" s="18"/>
    </row>
    <row r="1047878" s="2" customFormat="1" ht="13.5" spans="1:6">
      <c r="A1047878" s="16"/>
      <c r="B1047878" s="17"/>
      <c r="C1047878" s="17"/>
      <c r="D1047878" s="17"/>
      <c r="E1047878" s="18"/>
      <c r="F1047878" s="18"/>
    </row>
    <row r="1047879" s="2" customFormat="1" ht="13.5" spans="1:6">
      <c r="A1047879" s="16"/>
      <c r="B1047879" s="17"/>
      <c r="C1047879" s="17"/>
      <c r="D1047879" s="17"/>
      <c r="E1047879" s="18"/>
      <c r="F1047879" s="18"/>
    </row>
    <row r="1047880" s="2" customFormat="1" ht="13.5" spans="1:6">
      <c r="A1047880" s="16"/>
      <c r="B1047880" s="17"/>
      <c r="C1047880" s="17"/>
      <c r="D1047880" s="17"/>
      <c r="E1047880" s="18"/>
      <c r="F1047880" s="18"/>
    </row>
    <row r="1047881" s="2" customFormat="1" ht="13.5" spans="1:6">
      <c r="A1047881" s="16"/>
      <c r="B1047881" s="17"/>
      <c r="C1047881" s="17"/>
      <c r="D1047881" s="17"/>
      <c r="E1047881" s="18"/>
      <c r="F1047881" s="18"/>
    </row>
    <row r="1047882" s="2" customFormat="1" ht="13.5" spans="1:6">
      <c r="A1047882" s="16"/>
      <c r="B1047882" s="17"/>
      <c r="C1047882" s="17"/>
      <c r="D1047882" s="17"/>
      <c r="E1047882" s="18"/>
      <c r="F1047882" s="18"/>
    </row>
    <row r="1047883" s="2" customFormat="1" ht="13.5" spans="1:6">
      <c r="A1047883" s="16"/>
      <c r="B1047883" s="17"/>
      <c r="C1047883" s="17"/>
      <c r="D1047883" s="17"/>
      <c r="E1047883" s="18"/>
      <c r="F1047883" s="18"/>
    </row>
    <row r="1047884" s="2" customFormat="1" ht="13.5" spans="1:6">
      <c r="A1047884" s="16"/>
      <c r="B1047884" s="17"/>
      <c r="C1047884" s="17"/>
      <c r="D1047884" s="17"/>
      <c r="E1047884" s="18"/>
      <c r="F1047884" s="18"/>
    </row>
    <row r="1047885" s="2" customFormat="1" ht="13.5" spans="1:6">
      <c r="A1047885" s="16"/>
      <c r="B1047885" s="17"/>
      <c r="C1047885" s="17"/>
      <c r="D1047885" s="17"/>
      <c r="E1047885" s="18"/>
      <c r="F1047885" s="18"/>
    </row>
    <row r="1047886" s="2" customFormat="1" ht="13.5" spans="1:6">
      <c r="A1047886" s="16"/>
      <c r="B1047886" s="17"/>
      <c r="C1047886" s="17"/>
      <c r="D1047886" s="17"/>
      <c r="E1047886" s="18"/>
      <c r="F1047886" s="18"/>
    </row>
    <row r="1047887" s="2" customFormat="1" ht="13.5" spans="1:6">
      <c r="A1047887" s="16"/>
      <c r="B1047887" s="17"/>
      <c r="C1047887" s="17"/>
      <c r="D1047887" s="17"/>
      <c r="E1047887" s="18"/>
      <c r="F1047887" s="18"/>
    </row>
    <row r="1047888" s="2" customFormat="1" ht="13.5" spans="1:6">
      <c r="A1047888" s="16"/>
      <c r="B1047888" s="17"/>
      <c r="C1047888" s="17"/>
      <c r="D1047888" s="17"/>
      <c r="E1047888" s="18"/>
      <c r="F1047888" s="18"/>
    </row>
    <row r="1047889" s="2" customFormat="1" ht="13.5" spans="1:6">
      <c r="A1047889" s="16"/>
      <c r="B1047889" s="17"/>
      <c r="C1047889" s="17"/>
      <c r="D1047889" s="17"/>
      <c r="E1047889" s="18"/>
      <c r="F1047889" s="18"/>
    </row>
    <row r="1047890" s="2" customFormat="1" ht="13.5" spans="1:6">
      <c r="A1047890" s="16"/>
      <c r="B1047890" s="17"/>
      <c r="C1047890" s="17"/>
      <c r="D1047890" s="17"/>
      <c r="E1047890" s="18"/>
      <c r="F1047890" s="18"/>
    </row>
    <row r="1047891" s="2" customFormat="1" ht="13.5" spans="1:6">
      <c r="A1047891" s="16"/>
      <c r="B1047891" s="17"/>
      <c r="C1047891" s="17"/>
      <c r="D1047891" s="17"/>
      <c r="E1047891" s="18"/>
      <c r="F1047891" s="18"/>
    </row>
    <row r="1047892" s="2" customFormat="1" ht="13.5" spans="1:6">
      <c r="A1047892" s="16"/>
      <c r="B1047892" s="17"/>
      <c r="C1047892" s="17"/>
      <c r="D1047892" s="17"/>
      <c r="E1047892" s="18"/>
      <c r="F1047892" s="18"/>
    </row>
    <row r="1047893" s="2" customFormat="1" ht="13.5" spans="1:6">
      <c r="A1047893" s="16"/>
      <c r="B1047893" s="17"/>
      <c r="C1047893" s="17"/>
      <c r="D1047893" s="17"/>
      <c r="E1047893" s="18"/>
      <c r="F1047893" s="18"/>
    </row>
    <row r="1047894" s="2" customFormat="1" ht="13.5" spans="1:6">
      <c r="A1047894" s="16"/>
      <c r="B1047894" s="17"/>
      <c r="C1047894" s="17"/>
      <c r="D1047894" s="17"/>
      <c r="E1047894" s="18"/>
      <c r="F1047894" s="18"/>
    </row>
    <row r="1047895" s="2" customFormat="1" ht="13.5" spans="1:6">
      <c r="A1047895" s="16"/>
      <c r="B1047895" s="17"/>
      <c r="C1047895" s="17"/>
      <c r="D1047895" s="17"/>
      <c r="E1047895" s="18"/>
      <c r="F1047895" s="18"/>
    </row>
    <row r="1047896" s="2" customFormat="1" ht="13.5" spans="1:6">
      <c r="A1047896" s="16"/>
      <c r="B1047896" s="17"/>
      <c r="C1047896" s="17"/>
      <c r="D1047896" s="17"/>
      <c r="E1047896" s="18"/>
      <c r="F1047896" s="18"/>
    </row>
    <row r="1047897" s="2" customFormat="1" ht="13.5" spans="1:6">
      <c r="A1047897" s="16"/>
      <c r="B1047897" s="17"/>
      <c r="C1047897" s="17"/>
      <c r="D1047897" s="17"/>
      <c r="E1047897" s="18"/>
      <c r="F1047897" s="18"/>
    </row>
    <row r="1047898" s="2" customFormat="1" ht="13.5" spans="1:6">
      <c r="A1047898" s="16"/>
      <c r="B1047898" s="17"/>
      <c r="C1047898" s="17"/>
      <c r="D1047898" s="17"/>
      <c r="E1047898" s="18"/>
      <c r="F1047898" s="18"/>
    </row>
    <row r="1047899" s="2" customFormat="1" ht="13.5" spans="1:6">
      <c r="A1047899" s="16"/>
      <c r="B1047899" s="17"/>
      <c r="C1047899" s="17"/>
      <c r="D1047899" s="17"/>
      <c r="E1047899" s="18"/>
      <c r="F1047899" s="18"/>
    </row>
    <row r="1047900" s="2" customFormat="1" ht="13.5" spans="1:6">
      <c r="A1047900" s="16"/>
      <c r="B1047900" s="17"/>
      <c r="C1047900" s="17"/>
      <c r="D1047900" s="17"/>
      <c r="E1047900" s="18"/>
      <c r="F1047900" s="18"/>
    </row>
    <row r="1047901" s="2" customFormat="1" ht="13.5" spans="1:6">
      <c r="A1047901" s="16"/>
      <c r="B1047901" s="17"/>
      <c r="C1047901" s="17"/>
      <c r="D1047901" s="17"/>
      <c r="E1047901" s="18"/>
      <c r="F1047901" s="18"/>
    </row>
    <row r="1047902" s="2" customFormat="1" ht="13.5" spans="1:6">
      <c r="A1047902" s="16"/>
      <c r="B1047902" s="17"/>
      <c r="C1047902" s="17"/>
      <c r="D1047902" s="17"/>
      <c r="E1047902" s="18"/>
      <c r="F1047902" s="18"/>
    </row>
    <row r="1047903" s="2" customFormat="1" ht="13.5" spans="1:6">
      <c r="A1047903" s="16"/>
      <c r="B1047903" s="17"/>
      <c r="C1047903" s="17"/>
      <c r="D1047903" s="17"/>
      <c r="E1047903" s="18"/>
      <c r="F1047903" s="18"/>
    </row>
    <row r="1047904" s="2" customFormat="1" ht="13.5" spans="1:6">
      <c r="A1047904" s="16"/>
      <c r="B1047904" s="17"/>
      <c r="C1047904" s="17"/>
      <c r="D1047904" s="17"/>
      <c r="E1047904" s="18"/>
      <c r="F1047904" s="18"/>
    </row>
    <row r="1047905" s="2" customFormat="1" ht="13.5" spans="1:6">
      <c r="A1047905" s="16"/>
      <c r="B1047905" s="17"/>
      <c r="C1047905" s="17"/>
      <c r="D1047905" s="17"/>
      <c r="E1047905" s="18"/>
      <c r="F1047905" s="18"/>
    </row>
    <row r="1047906" s="2" customFormat="1" ht="13.5" spans="1:6">
      <c r="A1047906" s="16"/>
      <c r="B1047906" s="17"/>
      <c r="C1047906" s="17"/>
      <c r="D1047906" s="17"/>
      <c r="E1047906" s="18"/>
      <c r="F1047906" s="18"/>
    </row>
    <row r="1047907" s="2" customFormat="1" ht="13.5" spans="1:6">
      <c r="A1047907" s="16"/>
      <c r="B1047907" s="17"/>
      <c r="C1047907" s="17"/>
      <c r="D1047907" s="17"/>
      <c r="E1047907" s="18"/>
      <c r="F1047907" s="18"/>
    </row>
    <row r="1047908" s="2" customFormat="1" ht="13.5" spans="1:6">
      <c r="A1047908" s="16"/>
      <c r="B1047908" s="17"/>
      <c r="C1047908" s="17"/>
      <c r="D1047908" s="17"/>
      <c r="E1047908" s="18"/>
      <c r="F1047908" s="18"/>
    </row>
    <row r="1047909" s="2" customFormat="1" ht="13.5" spans="1:6">
      <c r="A1047909" s="16"/>
      <c r="B1047909" s="17"/>
      <c r="C1047909" s="17"/>
      <c r="D1047909" s="17"/>
      <c r="E1047909" s="18"/>
      <c r="F1047909" s="18"/>
    </row>
    <row r="1047910" s="2" customFormat="1" ht="13.5" spans="1:6">
      <c r="A1047910" s="16"/>
      <c r="B1047910" s="17"/>
      <c r="C1047910" s="17"/>
      <c r="D1047910" s="17"/>
      <c r="E1047910" s="18"/>
      <c r="F1047910" s="18"/>
    </row>
    <row r="1047911" s="2" customFormat="1" ht="13.5" spans="1:6">
      <c r="A1047911" s="16"/>
      <c r="B1047911" s="17"/>
      <c r="C1047911" s="17"/>
      <c r="D1047911" s="17"/>
      <c r="E1047911" s="18"/>
      <c r="F1047911" s="18"/>
    </row>
    <row r="1047912" s="2" customFormat="1" ht="13.5" spans="1:6">
      <c r="A1047912" s="16"/>
      <c r="B1047912" s="17"/>
      <c r="C1047912" s="17"/>
      <c r="D1047912" s="17"/>
      <c r="E1047912" s="18"/>
      <c r="F1047912" s="18"/>
    </row>
    <row r="1047913" s="2" customFormat="1" ht="13.5" spans="1:6">
      <c r="A1047913" s="16"/>
      <c r="B1047913" s="17"/>
      <c r="C1047913" s="17"/>
      <c r="D1047913" s="17"/>
      <c r="E1047913" s="18"/>
      <c r="F1047913" s="18"/>
    </row>
    <row r="1047914" s="2" customFormat="1" ht="13.5" spans="1:6">
      <c r="A1047914" s="16"/>
      <c r="B1047914" s="17"/>
      <c r="C1047914" s="17"/>
      <c r="D1047914" s="17"/>
      <c r="E1047914" s="18"/>
      <c r="F1047914" s="18"/>
    </row>
    <row r="1047915" s="2" customFormat="1" ht="13.5" spans="1:6">
      <c r="A1047915" s="16"/>
      <c r="B1047915" s="17"/>
      <c r="C1047915" s="17"/>
      <c r="D1047915" s="17"/>
      <c r="E1047915" s="18"/>
      <c r="F1047915" s="18"/>
    </row>
    <row r="1047916" s="2" customFormat="1" ht="13.5" spans="1:6">
      <c r="A1047916" s="16"/>
      <c r="B1047916" s="17"/>
      <c r="C1047916" s="17"/>
      <c r="D1047916" s="17"/>
      <c r="E1047916" s="18"/>
      <c r="F1047916" s="18"/>
    </row>
    <row r="1047917" s="2" customFormat="1" ht="13.5" spans="1:6">
      <c r="A1047917" s="16"/>
      <c r="B1047917" s="17"/>
      <c r="C1047917" s="17"/>
      <c r="D1047917" s="17"/>
      <c r="E1047917" s="18"/>
      <c r="F1047917" s="18"/>
    </row>
    <row r="1047918" s="2" customFormat="1" ht="13.5" spans="1:6">
      <c r="A1047918" s="16"/>
      <c r="B1047918" s="17"/>
      <c r="C1047918" s="17"/>
      <c r="D1047918" s="17"/>
      <c r="E1047918" s="18"/>
      <c r="F1047918" s="18"/>
    </row>
    <row r="1047919" s="2" customFormat="1" ht="13.5" spans="1:6">
      <c r="A1047919" s="16"/>
      <c r="B1047919" s="17"/>
      <c r="C1047919" s="17"/>
      <c r="D1047919" s="17"/>
      <c r="E1047919" s="18"/>
      <c r="F1047919" s="18"/>
    </row>
    <row r="1047920" s="2" customFormat="1" ht="13.5" spans="1:6">
      <c r="A1047920" s="16"/>
      <c r="B1047920" s="17"/>
      <c r="C1047920" s="17"/>
      <c r="D1047920" s="17"/>
      <c r="E1047920" s="18"/>
      <c r="F1047920" s="18"/>
    </row>
    <row r="1047921" s="2" customFormat="1" ht="13.5" spans="1:6">
      <c r="A1047921" s="16"/>
      <c r="B1047921" s="17"/>
      <c r="C1047921" s="17"/>
      <c r="D1047921" s="17"/>
      <c r="E1047921" s="18"/>
      <c r="F1047921" s="18"/>
    </row>
    <row r="1047922" s="2" customFormat="1" ht="13.5" spans="1:6">
      <c r="A1047922" s="16"/>
      <c r="B1047922" s="17"/>
      <c r="C1047922" s="17"/>
      <c r="D1047922" s="17"/>
      <c r="E1047922" s="18"/>
      <c r="F1047922" s="18"/>
    </row>
    <row r="1047923" s="2" customFormat="1" ht="13.5" spans="1:6">
      <c r="A1047923" s="16"/>
      <c r="B1047923" s="17"/>
      <c r="C1047923" s="17"/>
      <c r="D1047923" s="17"/>
      <c r="E1047923" s="18"/>
      <c r="F1047923" s="18"/>
    </row>
    <row r="1047924" s="2" customFormat="1" ht="13.5" spans="1:6">
      <c r="A1047924" s="16"/>
      <c r="B1047924" s="17"/>
      <c r="C1047924" s="17"/>
      <c r="D1047924" s="17"/>
      <c r="E1047924" s="18"/>
      <c r="F1047924" s="18"/>
    </row>
    <row r="1047925" s="2" customFormat="1" ht="13.5" spans="1:6">
      <c r="A1047925" s="16"/>
      <c r="B1047925" s="17"/>
      <c r="C1047925" s="17"/>
      <c r="D1047925" s="17"/>
      <c r="E1047925" s="18"/>
      <c r="F1047925" s="18"/>
    </row>
    <row r="1047926" s="2" customFormat="1" ht="13.5" spans="1:6">
      <c r="A1047926" s="16"/>
      <c r="B1047926" s="17"/>
      <c r="C1047926" s="17"/>
      <c r="D1047926" s="17"/>
      <c r="E1047926" s="18"/>
      <c r="F1047926" s="18"/>
    </row>
    <row r="1047927" s="2" customFormat="1" ht="13.5" spans="1:6">
      <c r="A1047927" s="16"/>
      <c r="B1047927" s="17"/>
      <c r="C1047927" s="17"/>
      <c r="D1047927" s="17"/>
      <c r="E1047927" s="18"/>
      <c r="F1047927" s="18"/>
    </row>
    <row r="1047928" s="2" customFormat="1" ht="13.5" spans="1:6">
      <c r="A1047928" s="16"/>
      <c r="B1047928" s="17"/>
      <c r="C1047928" s="17"/>
      <c r="D1047928" s="17"/>
      <c r="E1047928" s="18"/>
      <c r="F1047928" s="18"/>
    </row>
    <row r="1047929" s="2" customFormat="1" ht="13.5" spans="1:6">
      <c r="A1047929" s="16"/>
      <c r="B1047929" s="17"/>
      <c r="C1047929" s="17"/>
      <c r="D1047929" s="17"/>
      <c r="E1047929" s="18"/>
      <c r="F1047929" s="18"/>
    </row>
    <row r="1047930" s="2" customFormat="1" ht="13.5" spans="1:6">
      <c r="A1047930" s="16"/>
      <c r="B1047930" s="17"/>
      <c r="C1047930" s="17"/>
      <c r="D1047930" s="17"/>
      <c r="E1047930" s="18"/>
      <c r="F1047930" s="18"/>
    </row>
    <row r="1047931" s="2" customFormat="1" ht="13.5" spans="1:6">
      <c r="A1047931" s="16"/>
      <c r="B1047931" s="17"/>
      <c r="C1047931" s="17"/>
      <c r="D1047931" s="17"/>
      <c r="E1047931" s="18"/>
      <c r="F1047931" s="18"/>
    </row>
    <row r="1047932" s="2" customFormat="1" ht="13.5" spans="1:6">
      <c r="A1047932" s="16"/>
      <c r="B1047932" s="17"/>
      <c r="C1047932" s="17"/>
      <c r="D1047932" s="17"/>
      <c r="E1047932" s="18"/>
      <c r="F1047932" s="18"/>
    </row>
    <row r="1047933" s="2" customFormat="1" ht="13.5" spans="1:6">
      <c r="A1047933" s="16"/>
      <c r="B1047933" s="17"/>
      <c r="C1047933" s="17"/>
      <c r="D1047933" s="17"/>
      <c r="E1047933" s="18"/>
      <c r="F1047933" s="18"/>
    </row>
    <row r="1047934" s="2" customFormat="1" ht="13.5" spans="1:6">
      <c r="A1047934" s="16"/>
      <c r="B1047934" s="17"/>
      <c r="C1047934" s="17"/>
      <c r="D1047934" s="17"/>
      <c r="E1047934" s="18"/>
      <c r="F1047934" s="18"/>
    </row>
    <row r="1047935" s="2" customFormat="1" ht="13.5" spans="1:6">
      <c r="A1047935" s="16"/>
      <c r="B1047935" s="17"/>
      <c r="C1047935" s="17"/>
      <c r="D1047935" s="17"/>
      <c r="E1047935" s="18"/>
      <c r="F1047935" s="18"/>
    </row>
    <row r="1047936" s="2" customFormat="1" ht="13.5" spans="1:6">
      <c r="A1047936" s="16"/>
      <c r="B1047936" s="17"/>
      <c r="C1047936" s="17"/>
      <c r="D1047936" s="17"/>
      <c r="E1047936" s="18"/>
      <c r="F1047936" s="18"/>
    </row>
    <row r="1047937" s="2" customFormat="1" ht="13.5" spans="1:6">
      <c r="A1047937" s="16"/>
      <c r="B1047937" s="17"/>
      <c r="C1047937" s="17"/>
      <c r="D1047937" s="17"/>
      <c r="E1047937" s="18"/>
      <c r="F1047937" s="18"/>
    </row>
    <row r="1047938" s="2" customFormat="1" ht="13.5" spans="1:6">
      <c r="A1047938" s="16"/>
      <c r="B1047938" s="17"/>
      <c r="C1047938" s="17"/>
      <c r="D1047938" s="17"/>
      <c r="E1047938" s="18"/>
      <c r="F1047938" s="18"/>
    </row>
    <row r="1047939" s="2" customFormat="1" ht="13.5" spans="1:6">
      <c r="A1047939" s="16"/>
      <c r="B1047939" s="17"/>
      <c r="C1047939" s="17"/>
      <c r="D1047939" s="17"/>
      <c r="E1047939" s="18"/>
      <c r="F1047939" s="18"/>
    </row>
    <row r="1047940" s="2" customFormat="1" ht="13.5" spans="1:6">
      <c r="A1047940" s="16"/>
      <c r="B1047940" s="17"/>
      <c r="C1047940" s="17"/>
      <c r="D1047940" s="17"/>
      <c r="E1047940" s="18"/>
      <c r="F1047940" s="18"/>
    </row>
    <row r="1047941" s="2" customFormat="1" ht="13.5" spans="1:6">
      <c r="A1047941" s="16"/>
      <c r="B1047941" s="17"/>
      <c r="C1047941" s="17"/>
      <c r="D1047941" s="17"/>
      <c r="E1047941" s="18"/>
      <c r="F1047941" s="18"/>
    </row>
    <row r="1047942" s="2" customFormat="1" ht="13.5" spans="1:6">
      <c r="A1047942" s="16"/>
      <c r="B1047942" s="17"/>
      <c r="C1047942" s="17"/>
      <c r="D1047942" s="17"/>
      <c r="E1047942" s="18"/>
      <c r="F1047942" s="18"/>
    </row>
    <row r="1047943" s="2" customFormat="1" ht="13.5" spans="1:6">
      <c r="A1047943" s="16"/>
      <c r="B1047943" s="17"/>
      <c r="C1047943" s="17"/>
      <c r="D1047943" s="17"/>
      <c r="E1047943" s="18"/>
      <c r="F1047943" s="18"/>
    </row>
    <row r="1047944" s="2" customFormat="1" ht="13.5" spans="1:6">
      <c r="A1047944" s="16"/>
      <c r="B1047944" s="17"/>
      <c r="C1047944" s="17"/>
      <c r="D1047944" s="17"/>
      <c r="E1047944" s="18"/>
      <c r="F1047944" s="18"/>
    </row>
    <row r="1047945" s="2" customFormat="1" ht="13.5" spans="1:6">
      <c r="A1047945" s="16"/>
      <c r="B1047945" s="17"/>
      <c r="C1047945" s="17"/>
      <c r="D1047945" s="17"/>
      <c r="E1047945" s="18"/>
      <c r="F1047945" s="18"/>
    </row>
    <row r="1047946" s="2" customFormat="1" ht="13.5" spans="1:6">
      <c r="A1047946" s="16"/>
      <c r="B1047946" s="17"/>
      <c r="C1047946" s="17"/>
      <c r="D1047946" s="17"/>
      <c r="E1047946" s="18"/>
      <c r="F1047946" s="18"/>
    </row>
    <row r="1047947" s="2" customFormat="1" ht="13.5" spans="1:6">
      <c r="A1047947" s="16"/>
      <c r="B1047947" s="17"/>
      <c r="C1047947" s="17"/>
      <c r="D1047947" s="17"/>
      <c r="E1047947" s="18"/>
      <c r="F1047947" s="18"/>
    </row>
    <row r="1047948" s="2" customFormat="1" ht="13.5" spans="1:6">
      <c r="A1047948" s="16"/>
      <c r="B1047948" s="17"/>
      <c r="C1047948" s="17"/>
      <c r="D1047948" s="17"/>
      <c r="E1047948" s="18"/>
      <c r="F1047948" s="18"/>
    </row>
    <row r="1047949" s="2" customFormat="1" ht="13.5" spans="1:6">
      <c r="A1047949" s="16"/>
      <c r="B1047949" s="17"/>
      <c r="C1047949" s="17"/>
      <c r="D1047949" s="17"/>
      <c r="E1047949" s="18"/>
      <c r="F1047949" s="18"/>
    </row>
    <row r="1047950" s="2" customFormat="1" ht="13.5" spans="1:6">
      <c r="A1047950" s="16"/>
      <c r="B1047950" s="17"/>
      <c r="C1047950" s="17"/>
      <c r="D1047950" s="17"/>
      <c r="E1047950" s="18"/>
      <c r="F1047950" s="18"/>
    </row>
    <row r="1047951" s="2" customFormat="1" ht="13.5" spans="1:6">
      <c r="A1047951" s="16"/>
      <c r="B1047951" s="17"/>
      <c r="C1047951" s="17"/>
      <c r="D1047951" s="17"/>
      <c r="E1047951" s="18"/>
      <c r="F1047951" s="18"/>
    </row>
    <row r="1047952" s="2" customFormat="1" ht="13.5" spans="1:6">
      <c r="A1047952" s="16"/>
      <c r="B1047952" s="17"/>
      <c r="C1047952" s="17"/>
      <c r="D1047952" s="17"/>
      <c r="E1047952" s="18"/>
      <c r="F1047952" s="18"/>
    </row>
    <row r="1047953" s="2" customFormat="1" ht="13.5" spans="1:6">
      <c r="A1047953" s="16"/>
      <c r="B1047953" s="17"/>
      <c r="C1047953" s="17"/>
      <c r="D1047953" s="17"/>
      <c r="E1047953" s="18"/>
      <c r="F1047953" s="18"/>
    </row>
    <row r="1047954" s="2" customFormat="1" ht="13.5" spans="1:6">
      <c r="A1047954" s="16"/>
      <c r="B1047954" s="17"/>
      <c r="C1047954" s="17"/>
      <c r="D1047954" s="17"/>
      <c r="E1047954" s="18"/>
      <c r="F1047954" s="18"/>
    </row>
    <row r="1047955" s="2" customFormat="1" ht="13.5" spans="1:6">
      <c r="A1047955" s="16"/>
      <c r="B1047955" s="17"/>
      <c r="C1047955" s="17"/>
      <c r="D1047955" s="17"/>
      <c r="E1047955" s="18"/>
      <c r="F1047955" s="18"/>
    </row>
    <row r="1047956" s="2" customFormat="1" ht="13.5" spans="1:6">
      <c r="A1047956" s="16"/>
      <c r="B1047956" s="17"/>
      <c r="C1047956" s="17"/>
      <c r="D1047956" s="17"/>
      <c r="E1047956" s="18"/>
      <c r="F1047956" s="18"/>
    </row>
    <row r="1047957" s="2" customFormat="1" ht="13.5" spans="1:6">
      <c r="A1047957" s="16"/>
      <c r="B1047957" s="17"/>
      <c r="C1047957" s="17"/>
      <c r="D1047957" s="17"/>
      <c r="E1047957" s="18"/>
      <c r="F1047957" s="18"/>
    </row>
    <row r="1047958" s="2" customFormat="1" ht="13.5" spans="1:6">
      <c r="A1047958" s="16"/>
      <c r="B1047958" s="17"/>
      <c r="C1047958" s="17"/>
      <c r="D1047958" s="17"/>
      <c r="E1047958" s="18"/>
      <c r="F1047958" s="18"/>
    </row>
    <row r="1047959" s="2" customFormat="1" ht="13.5" spans="1:6">
      <c r="A1047959" s="16"/>
      <c r="B1047959" s="17"/>
      <c r="C1047959" s="17"/>
      <c r="D1047959" s="17"/>
      <c r="E1047959" s="18"/>
      <c r="F1047959" s="18"/>
    </row>
    <row r="1047960" s="2" customFormat="1" ht="13.5" spans="1:6">
      <c r="A1047960" s="16"/>
      <c r="B1047960" s="17"/>
      <c r="C1047960" s="17"/>
      <c r="D1047960" s="17"/>
      <c r="E1047960" s="18"/>
      <c r="F1047960" s="18"/>
    </row>
    <row r="1047961" s="2" customFormat="1" ht="13.5" spans="1:6">
      <c r="A1047961" s="16"/>
      <c r="B1047961" s="17"/>
      <c r="C1047961" s="17"/>
      <c r="D1047961" s="17"/>
      <c r="E1047961" s="18"/>
      <c r="F1047961" s="18"/>
    </row>
    <row r="1047962" s="2" customFormat="1" ht="13.5" spans="1:6">
      <c r="A1047962" s="16"/>
      <c r="B1047962" s="17"/>
      <c r="C1047962" s="17"/>
      <c r="D1047962" s="17"/>
      <c r="E1047962" s="18"/>
      <c r="F1047962" s="18"/>
    </row>
    <row r="1047963" s="2" customFormat="1" ht="13.5" spans="1:6">
      <c r="A1047963" s="16"/>
      <c r="B1047963" s="17"/>
      <c r="C1047963" s="17"/>
      <c r="D1047963" s="17"/>
      <c r="E1047963" s="18"/>
      <c r="F1047963" s="18"/>
    </row>
    <row r="1047964" s="2" customFormat="1" ht="13.5" spans="1:6">
      <c r="A1047964" s="16"/>
      <c r="B1047964" s="17"/>
      <c r="C1047964" s="17"/>
      <c r="D1047964" s="17"/>
      <c r="E1047964" s="18"/>
      <c r="F1047964" s="18"/>
    </row>
    <row r="1047965" s="2" customFormat="1" ht="13.5" spans="1:6">
      <c r="A1047965" s="16"/>
      <c r="B1047965" s="17"/>
      <c r="C1047965" s="17"/>
      <c r="D1047965" s="17"/>
      <c r="E1047965" s="18"/>
      <c r="F1047965" s="18"/>
    </row>
    <row r="1047966" s="2" customFormat="1" ht="13.5" spans="1:6">
      <c r="A1047966" s="16"/>
      <c r="B1047966" s="17"/>
      <c r="C1047966" s="17"/>
      <c r="D1047966" s="17"/>
      <c r="E1047966" s="18"/>
      <c r="F1047966" s="18"/>
    </row>
    <row r="1047967" s="2" customFormat="1" ht="13.5" spans="1:6">
      <c r="A1047967" s="16"/>
      <c r="B1047967" s="17"/>
      <c r="C1047967" s="17"/>
      <c r="D1047967" s="17"/>
      <c r="E1047967" s="18"/>
      <c r="F1047967" s="18"/>
    </row>
    <row r="1047968" s="2" customFormat="1" ht="13.5" spans="1:6">
      <c r="A1047968" s="16"/>
      <c r="B1047968" s="17"/>
      <c r="C1047968" s="17"/>
      <c r="D1047968" s="17"/>
      <c r="E1047968" s="18"/>
      <c r="F1047968" s="18"/>
    </row>
    <row r="1047969" s="2" customFormat="1" ht="13.5" spans="1:6">
      <c r="A1047969" s="16"/>
      <c r="B1047969" s="17"/>
      <c r="C1047969" s="17"/>
      <c r="D1047969" s="17"/>
      <c r="E1047969" s="18"/>
      <c r="F1047969" s="18"/>
    </row>
    <row r="1047970" s="2" customFormat="1" ht="13.5" spans="1:6">
      <c r="A1047970" s="16"/>
      <c r="B1047970" s="17"/>
      <c r="C1047970" s="17"/>
      <c r="D1047970" s="17"/>
      <c r="E1047970" s="18"/>
      <c r="F1047970" s="18"/>
    </row>
    <row r="1047971" s="2" customFormat="1" ht="13.5" spans="1:6">
      <c r="A1047971" s="16"/>
      <c r="B1047971" s="17"/>
      <c r="C1047971" s="17"/>
      <c r="D1047971" s="17"/>
      <c r="E1047971" s="18"/>
      <c r="F1047971" s="18"/>
    </row>
    <row r="1047972" s="2" customFormat="1" ht="13.5" spans="1:6">
      <c r="A1047972" s="16"/>
      <c r="B1047972" s="17"/>
      <c r="C1047972" s="17"/>
      <c r="D1047972" s="17"/>
      <c r="E1047972" s="18"/>
      <c r="F1047972" s="18"/>
    </row>
    <row r="1047973" s="2" customFormat="1" ht="13.5" spans="1:6">
      <c r="A1047973" s="16"/>
      <c r="B1047973" s="17"/>
      <c r="C1047973" s="17"/>
      <c r="D1047973" s="17"/>
      <c r="E1047973" s="18"/>
      <c r="F1047973" s="18"/>
    </row>
    <row r="1047974" s="2" customFormat="1" ht="13.5" spans="1:6">
      <c r="A1047974" s="16"/>
      <c r="B1047974" s="17"/>
      <c r="C1047974" s="17"/>
      <c r="D1047974" s="17"/>
      <c r="E1047974" s="18"/>
      <c r="F1047974" s="18"/>
    </row>
    <row r="1047975" s="2" customFormat="1" ht="13.5" spans="1:6">
      <c r="A1047975" s="16"/>
      <c r="B1047975" s="17"/>
      <c r="C1047975" s="17"/>
      <c r="D1047975" s="17"/>
      <c r="E1047975" s="18"/>
      <c r="F1047975" s="18"/>
    </row>
    <row r="1047976" s="2" customFormat="1" ht="13.5" spans="1:6">
      <c r="A1047976" s="16"/>
      <c r="B1047976" s="17"/>
      <c r="C1047976" s="17"/>
      <c r="D1047976" s="17"/>
      <c r="E1047976" s="18"/>
      <c r="F1047976" s="18"/>
    </row>
    <row r="1047977" s="2" customFormat="1" ht="13.5" spans="1:6">
      <c r="A1047977" s="16"/>
      <c r="B1047977" s="17"/>
      <c r="C1047977" s="17"/>
      <c r="D1047977" s="17"/>
      <c r="E1047977" s="18"/>
      <c r="F1047977" s="18"/>
    </row>
    <row r="1047978" s="2" customFormat="1" ht="13.5" spans="1:6">
      <c r="A1047978" s="16"/>
      <c r="B1047978" s="17"/>
      <c r="C1047978" s="17"/>
      <c r="D1047978" s="17"/>
      <c r="E1047978" s="18"/>
      <c r="F1047978" s="18"/>
    </row>
    <row r="1047979" s="2" customFormat="1" ht="13.5" spans="1:6">
      <c r="A1047979" s="16"/>
      <c r="B1047979" s="17"/>
      <c r="C1047979" s="17"/>
      <c r="D1047979" s="17"/>
      <c r="E1047979" s="18"/>
      <c r="F1047979" s="18"/>
    </row>
    <row r="1047980" s="2" customFormat="1" ht="13.5" spans="1:6">
      <c r="A1047980" s="16"/>
      <c r="B1047980" s="17"/>
      <c r="C1047980" s="17"/>
      <c r="D1047980" s="17"/>
      <c r="E1047980" s="18"/>
      <c r="F1047980" s="18"/>
    </row>
    <row r="1047981" s="2" customFormat="1" ht="13.5" spans="1:6">
      <c r="A1047981" s="16"/>
      <c r="B1047981" s="17"/>
      <c r="C1047981" s="17"/>
      <c r="D1047981" s="17"/>
      <c r="E1047981" s="18"/>
      <c r="F1047981" s="18"/>
    </row>
    <row r="1047982" s="2" customFormat="1" ht="13.5" spans="1:6">
      <c r="A1047982" s="16"/>
      <c r="B1047982" s="17"/>
      <c r="C1047982" s="17"/>
      <c r="D1047982" s="17"/>
      <c r="E1047982" s="18"/>
      <c r="F1047982" s="18"/>
    </row>
    <row r="1047983" s="2" customFormat="1" ht="13.5" spans="1:6">
      <c r="A1047983" s="16"/>
      <c r="B1047983" s="17"/>
      <c r="C1047983" s="17"/>
      <c r="D1047983" s="17"/>
      <c r="E1047983" s="18"/>
      <c r="F1047983" s="18"/>
    </row>
    <row r="1047984" s="2" customFormat="1" ht="13.5" spans="1:6">
      <c r="A1047984" s="16"/>
      <c r="B1047984" s="17"/>
      <c r="C1047984" s="17"/>
      <c r="D1047984" s="17"/>
      <c r="E1047984" s="18"/>
      <c r="F1047984" s="18"/>
    </row>
    <row r="1047985" s="2" customFormat="1" ht="13.5" spans="1:6">
      <c r="A1047985" s="16"/>
      <c r="B1047985" s="17"/>
      <c r="C1047985" s="17"/>
      <c r="D1047985" s="17"/>
      <c r="E1047985" s="18"/>
      <c r="F1047985" s="18"/>
    </row>
    <row r="1047986" s="2" customFormat="1" ht="13.5" spans="1:6">
      <c r="A1047986" s="16"/>
      <c r="B1047986" s="17"/>
      <c r="C1047986" s="17"/>
      <c r="D1047986" s="17"/>
      <c r="E1047986" s="18"/>
      <c r="F1047986" s="18"/>
    </row>
    <row r="1047987" s="2" customFormat="1" ht="13.5" spans="1:6">
      <c r="A1047987" s="16"/>
      <c r="B1047987" s="17"/>
      <c r="C1047987" s="17"/>
      <c r="D1047987" s="17"/>
      <c r="E1047987" s="18"/>
      <c r="F1047987" s="18"/>
    </row>
    <row r="1047988" s="2" customFormat="1" ht="13.5" spans="1:6">
      <c r="A1047988" s="16"/>
      <c r="B1047988" s="17"/>
      <c r="C1047988" s="17"/>
      <c r="D1047988" s="17"/>
      <c r="E1047988" s="18"/>
      <c r="F1047988" s="18"/>
    </row>
    <row r="1047989" s="2" customFormat="1" ht="13.5" spans="1:6">
      <c r="A1047989" s="16"/>
      <c r="B1047989" s="17"/>
      <c r="C1047989" s="17"/>
      <c r="D1047989" s="17"/>
      <c r="E1047989" s="18"/>
      <c r="F1047989" s="18"/>
    </row>
    <row r="1047990" s="2" customFormat="1" ht="13.5" spans="1:6">
      <c r="A1047990" s="16"/>
      <c r="B1047990" s="17"/>
      <c r="C1047990" s="17"/>
      <c r="D1047990" s="17"/>
      <c r="E1047990" s="18"/>
      <c r="F1047990" s="18"/>
    </row>
    <row r="1047991" s="2" customFormat="1" ht="13.5" spans="1:6">
      <c r="A1047991" s="16"/>
      <c r="B1047991" s="17"/>
      <c r="C1047991" s="17"/>
      <c r="D1047991" s="17"/>
      <c r="E1047991" s="18"/>
      <c r="F1047991" s="18"/>
    </row>
    <row r="1047992" s="2" customFormat="1" ht="13.5" spans="1:6">
      <c r="A1047992" s="16"/>
      <c r="B1047992" s="17"/>
      <c r="C1047992" s="17"/>
      <c r="D1047992" s="17"/>
      <c r="E1047992" s="18"/>
      <c r="F1047992" s="18"/>
    </row>
    <row r="1047993" s="2" customFormat="1" ht="13.5" spans="1:6">
      <c r="A1047993" s="16"/>
      <c r="B1047993" s="17"/>
      <c r="C1047993" s="17"/>
      <c r="D1047993" s="17"/>
      <c r="E1047993" s="18"/>
      <c r="F1047993" s="18"/>
    </row>
    <row r="1047994" s="2" customFormat="1" ht="13.5" spans="1:6">
      <c r="A1047994" s="16"/>
      <c r="B1047994" s="17"/>
      <c r="C1047994" s="17"/>
      <c r="D1047994" s="17"/>
      <c r="E1047994" s="18"/>
      <c r="F1047994" s="18"/>
    </row>
    <row r="1047995" s="2" customFormat="1" ht="13.5" spans="1:6">
      <c r="A1047995" s="16"/>
      <c r="B1047995" s="17"/>
      <c r="C1047995" s="17"/>
      <c r="D1047995" s="17"/>
      <c r="E1047995" s="18"/>
      <c r="F1047995" s="18"/>
    </row>
    <row r="1047996" s="2" customFormat="1" ht="13.5" spans="1:6">
      <c r="A1047996" s="16"/>
      <c r="B1047996" s="17"/>
      <c r="C1047996" s="17"/>
      <c r="D1047996" s="17"/>
      <c r="E1047996" s="18"/>
      <c r="F1047996" s="18"/>
    </row>
    <row r="1047997" s="2" customFormat="1" ht="13.5" spans="1:6">
      <c r="A1047997" s="16"/>
      <c r="B1047997" s="17"/>
      <c r="C1047997" s="17"/>
      <c r="D1047997" s="17"/>
      <c r="E1047997" s="18"/>
      <c r="F1047997" s="18"/>
    </row>
    <row r="1047998" s="2" customFormat="1" ht="13.5" spans="1:6">
      <c r="A1047998" s="16"/>
      <c r="B1047998" s="17"/>
      <c r="C1047998" s="17"/>
      <c r="D1047998" s="17"/>
      <c r="E1047998" s="18"/>
      <c r="F1047998" s="18"/>
    </row>
    <row r="1047999" s="2" customFormat="1" ht="13.5" spans="1:6">
      <c r="A1047999" s="16"/>
      <c r="B1047999" s="17"/>
      <c r="C1047999" s="17"/>
      <c r="D1047999" s="17"/>
      <c r="E1047999" s="18"/>
      <c r="F1047999" s="18"/>
    </row>
    <row r="1048000" s="2" customFormat="1" ht="13.5" spans="1:6">
      <c r="A1048000" s="16"/>
      <c r="B1048000" s="17"/>
      <c r="C1048000" s="17"/>
      <c r="D1048000" s="17"/>
      <c r="E1048000" s="18"/>
      <c r="F1048000" s="18"/>
    </row>
    <row r="1048001" s="2" customFormat="1" ht="13.5" spans="1:6">
      <c r="A1048001" s="16"/>
      <c r="B1048001" s="17"/>
      <c r="C1048001" s="17"/>
      <c r="D1048001" s="17"/>
      <c r="E1048001" s="18"/>
      <c r="F1048001" s="18"/>
    </row>
    <row r="1048002" s="2" customFormat="1" ht="13.5" spans="1:6">
      <c r="A1048002" s="16"/>
      <c r="B1048002" s="17"/>
      <c r="C1048002" s="17"/>
      <c r="D1048002" s="17"/>
      <c r="E1048002" s="18"/>
      <c r="F1048002" s="18"/>
    </row>
    <row r="1048003" s="2" customFormat="1" ht="13.5" spans="1:6">
      <c r="A1048003" s="16"/>
      <c r="B1048003" s="17"/>
      <c r="C1048003" s="17"/>
      <c r="D1048003" s="17"/>
      <c r="E1048003" s="18"/>
      <c r="F1048003" s="18"/>
    </row>
    <row r="1048004" s="2" customFormat="1" ht="13.5" spans="1:6">
      <c r="A1048004" s="16"/>
      <c r="B1048004" s="17"/>
      <c r="C1048004" s="17"/>
      <c r="D1048004" s="17"/>
      <c r="E1048004" s="18"/>
      <c r="F1048004" s="18"/>
    </row>
    <row r="1048005" s="2" customFormat="1" ht="13.5" spans="1:6">
      <c r="A1048005" s="16"/>
      <c r="B1048005" s="17"/>
      <c r="C1048005" s="17"/>
      <c r="D1048005" s="17"/>
      <c r="E1048005" s="18"/>
      <c r="F1048005" s="18"/>
    </row>
    <row r="1048006" s="2" customFormat="1" ht="13.5" spans="1:6">
      <c r="A1048006" s="16"/>
      <c r="B1048006" s="17"/>
      <c r="C1048006" s="17"/>
      <c r="D1048006" s="17"/>
      <c r="E1048006" s="18"/>
      <c r="F1048006" s="18"/>
    </row>
    <row r="1048007" s="2" customFormat="1" ht="13.5" spans="1:6">
      <c r="A1048007" s="16"/>
      <c r="B1048007" s="17"/>
      <c r="C1048007" s="17"/>
      <c r="D1048007" s="17"/>
      <c r="E1048007" s="18"/>
      <c r="F1048007" s="18"/>
    </row>
    <row r="1048008" s="2" customFormat="1" ht="13.5" spans="1:6">
      <c r="A1048008" s="16"/>
      <c r="B1048008" s="17"/>
      <c r="C1048008" s="17"/>
      <c r="D1048008" s="17"/>
      <c r="E1048008" s="18"/>
      <c r="F1048008" s="18"/>
    </row>
    <row r="1048009" s="2" customFormat="1" ht="13.5" spans="1:6">
      <c r="A1048009" s="16"/>
      <c r="B1048009" s="17"/>
      <c r="C1048009" s="17"/>
      <c r="D1048009" s="17"/>
      <c r="E1048009" s="18"/>
      <c r="F1048009" s="18"/>
    </row>
    <row r="1048010" s="2" customFormat="1" ht="13.5" spans="1:6">
      <c r="A1048010" s="16"/>
      <c r="B1048010" s="17"/>
      <c r="C1048010" s="17"/>
      <c r="D1048010" s="17"/>
      <c r="E1048010" s="18"/>
      <c r="F1048010" s="18"/>
    </row>
    <row r="1048011" s="2" customFormat="1" ht="13.5" spans="1:6">
      <c r="A1048011" s="16"/>
      <c r="B1048011" s="17"/>
      <c r="C1048011" s="17"/>
      <c r="D1048011" s="17"/>
      <c r="E1048011" s="18"/>
      <c r="F1048011" s="18"/>
    </row>
    <row r="1048012" s="2" customFormat="1" ht="13.5" spans="1:6">
      <c r="A1048012" s="16"/>
      <c r="B1048012" s="17"/>
      <c r="C1048012" s="17"/>
      <c r="D1048012" s="17"/>
      <c r="E1048012" s="18"/>
      <c r="F1048012" s="18"/>
    </row>
    <row r="1048013" s="2" customFormat="1" ht="13.5" spans="1:6">
      <c r="A1048013" s="16"/>
      <c r="B1048013" s="17"/>
      <c r="C1048013" s="17"/>
      <c r="D1048013" s="17"/>
      <c r="E1048013" s="18"/>
      <c r="F1048013" s="18"/>
    </row>
    <row r="1048014" s="2" customFormat="1" ht="13.5" spans="1:6">
      <c r="A1048014" s="16"/>
      <c r="B1048014" s="17"/>
      <c r="C1048014" s="17"/>
      <c r="D1048014" s="17"/>
      <c r="E1048014" s="18"/>
      <c r="F1048014" s="18"/>
    </row>
    <row r="1048015" s="2" customFormat="1" ht="13.5" spans="1:6">
      <c r="A1048015" s="16"/>
      <c r="B1048015" s="17"/>
      <c r="C1048015" s="17"/>
      <c r="D1048015" s="17"/>
      <c r="E1048015" s="18"/>
      <c r="F1048015" s="18"/>
    </row>
    <row r="1048016" s="2" customFormat="1" ht="13.5" spans="1:6">
      <c r="A1048016" s="16"/>
      <c r="B1048016" s="17"/>
      <c r="C1048016" s="17"/>
      <c r="D1048016" s="17"/>
      <c r="E1048016" s="18"/>
      <c r="F1048016" s="18"/>
    </row>
    <row r="1048017" s="2" customFormat="1" ht="13.5" spans="1:6">
      <c r="A1048017" s="16"/>
      <c r="B1048017" s="17"/>
      <c r="C1048017" s="17"/>
      <c r="D1048017" s="17"/>
      <c r="E1048017" s="18"/>
      <c r="F1048017" s="18"/>
    </row>
    <row r="1048018" s="2" customFormat="1" ht="13.5" spans="1:6">
      <c r="A1048018" s="16"/>
      <c r="B1048018" s="17"/>
      <c r="C1048018" s="17"/>
      <c r="D1048018" s="17"/>
      <c r="E1048018" s="18"/>
      <c r="F1048018" s="18"/>
    </row>
    <row r="1048019" s="2" customFormat="1" ht="13.5" spans="1:6">
      <c r="A1048019" s="16"/>
      <c r="B1048019" s="17"/>
      <c r="C1048019" s="17"/>
      <c r="D1048019" s="17"/>
      <c r="E1048019" s="18"/>
      <c r="F1048019" s="18"/>
    </row>
    <row r="1048020" s="2" customFormat="1" ht="13.5" spans="1:6">
      <c r="A1048020" s="16"/>
      <c r="B1048020" s="17"/>
      <c r="C1048020" s="17"/>
      <c r="D1048020" s="17"/>
      <c r="E1048020" s="18"/>
      <c r="F1048020" s="18"/>
    </row>
    <row r="1048021" s="2" customFormat="1" ht="13.5" spans="1:6">
      <c r="A1048021" s="16"/>
      <c r="B1048021" s="17"/>
      <c r="C1048021" s="17"/>
      <c r="D1048021" s="17"/>
      <c r="E1048021" s="18"/>
      <c r="F1048021" s="18"/>
    </row>
    <row r="1048022" s="2" customFormat="1" ht="13.5" spans="1:6">
      <c r="A1048022" s="16"/>
      <c r="B1048022" s="17"/>
      <c r="C1048022" s="17"/>
      <c r="D1048022" s="17"/>
      <c r="E1048022" s="18"/>
      <c r="F1048022" s="18"/>
    </row>
    <row r="1048023" s="2" customFormat="1" ht="13.5" spans="1:6">
      <c r="A1048023" s="16"/>
      <c r="B1048023" s="17"/>
      <c r="C1048023" s="17"/>
      <c r="D1048023" s="17"/>
      <c r="E1048023" s="18"/>
      <c r="F1048023" s="18"/>
    </row>
    <row r="1048024" s="2" customFormat="1" ht="13.5" spans="1:6">
      <c r="A1048024" s="16"/>
      <c r="B1048024" s="17"/>
      <c r="C1048024" s="17"/>
      <c r="D1048024" s="17"/>
      <c r="E1048024" s="18"/>
      <c r="F1048024" s="18"/>
    </row>
    <row r="1048025" s="2" customFormat="1" ht="13.5" spans="1:6">
      <c r="A1048025" s="16"/>
      <c r="B1048025" s="17"/>
      <c r="C1048025" s="17"/>
      <c r="D1048025" s="17"/>
      <c r="E1048025" s="18"/>
      <c r="F1048025" s="18"/>
    </row>
    <row r="1048026" s="2" customFormat="1" ht="13.5" spans="1:6">
      <c r="A1048026" s="16"/>
      <c r="B1048026" s="17"/>
      <c r="C1048026" s="17"/>
      <c r="D1048026" s="17"/>
      <c r="E1048026" s="18"/>
      <c r="F1048026" s="18"/>
    </row>
    <row r="1048027" s="2" customFormat="1" ht="13.5" spans="1:6">
      <c r="A1048027" s="16"/>
      <c r="B1048027" s="17"/>
      <c r="C1048027" s="17"/>
      <c r="D1048027" s="17"/>
      <c r="E1048027" s="18"/>
      <c r="F1048027" s="18"/>
    </row>
    <row r="1048028" s="2" customFormat="1" ht="13.5" spans="1:6">
      <c r="A1048028" s="16"/>
      <c r="B1048028" s="17"/>
      <c r="C1048028" s="17"/>
      <c r="D1048028" s="17"/>
      <c r="E1048028" s="18"/>
      <c r="F1048028" s="18"/>
    </row>
    <row r="1048029" s="2" customFormat="1" ht="13.5" spans="1:6">
      <c r="A1048029" s="16"/>
      <c r="B1048029" s="17"/>
      <c r="C1048029" s="17"/>
      <c r="D1048029" s="17"/>
      <c r="E1048029" s="18"/>
      <c r="F1048029" s="18"/>
    </row>
    <row r="1048030" s="2" customFormat="1" ht="13.5" spans="1:6">
      <c r="A1048030" s="16"/>
      <c r="B1048030" s="17"/>
      <c r="C1048030" s="17"/>
      <c r="D1048030" s="17"/>
      <c r="E1048030" s="18"/>
      <c r="F1048030" s="18"/>
    </row>
    <row r="1048031" s="2" customFormat="1" ht="13.5" spans="1:6">
      <c r="A1048031" s="16"/>
      <c r="B1048031" s="17"/>
      <c r="C1048031" s="17"/>
      <c r="D1048031" s="17"/>
      <c r="E1048031" s="18"/>
      <c r="F1048031" s="18"/>
    </row>
    <row r="1048032" s="2" customFormat="1" ht="13.5" spans="1:6">
      <c r="A1048032" s="16"/>
      <c r="B1048032" s="17"/>
      <c r="C1048032" s="17"/>
      <c r="D1048032" s="17"/>
      <c r="E1048032" s="18"/>
      <c r="F1048032" s="18"/>
    </row>
    <row r="1048033" s="2" customFormat="1" ht="13.5" spans="1:6">
      <c r="A1048033" s="16"/>
      <c r="B1048033" s="17"/>
      <c r="C1048033" s="17"/>
      <c r="D1048033" s="17"/>
      <c r="E1048033" s="18"/>
      <c r="F1048033" s="18"/>
    </row>
    <row r="1048034" s="2" customFormat="1" ht="13.5" spans="1:6">
      <c r="A1048034" s="16"/>
      <c r="B1048034" s="17"/>
      <c r="C1048034" s="17"/>
      <c r="D1048034" s="17"/>
      <c r="E1048034" s="18"/>
      <c r="F1048034" s="18"/>
    </row>
    <row r="1048035" s="2" customFormat="1" ht="13.5" spans="1:6">
      <c r="A1048035" s="16"/>
      <c r="B1048035" s="17"/>
      <c r="C1048035" s="17"/>
      <c r="D1048035" s="17"/>
      <c r="E1048035" s="18"/>
      <c r="F1048035" s="18"/>
    </row>
    <row r="1048036" s="2" customFormat="1" ht="13.5" spans="1:6">
      <c r="A1048036" s="16"/>
      <c r="B1048036" s="17"/>
      <c r="C1048036" s="17"/>
      <c r="D1048036" s="17"/>
      <c r="E1048036" s="18"/>
      <c r="F1048036" s="18"/>
    </row>
    <row r="1048037" s="2" customFormat="1" ht="13.5" spans="1:6">
      <c r="A1048037" s="16"/>
      <c r="B1048037" s="17"/>
      <c r="C1048037" s="17"/>
      <c r="D1048037" s="17"/>
      <c r="E1048037" s="18"/>
      <c r="F1048037" s="18"/>
    </row>
    <row r="1048038" s="2" customFormat="1" ht="13.5" spans="1:6">
      <c r="A1048038" s="16"/>
      <c r="B1048038" s="17"/>
      <c r="C1048038" s="17"/>
      <c r="D1048038" s="17"/>
      <c r="E1048038" s="18"/>
      <c r="F1048038" s="18"/>
    </row>
    <row r="1048039" s="2" customFormat="1" ht="13.5" spans="1:6">
      <c r="A1048039" s="16"/>
      <c r="B1048039" s="17"/>
      <c r="C1048039" s="17"/>
      <c r="D1048039" s="17"/>
      <c r="E1048039" s="18"/>
      <c r="F1048039" s="18"/>
    </row>
    <row r="1048040" s="2" customFormat="1" ht="13.5" spans="1:6">
      <c r="A1048040" s="16"/>
      <c r="B1048040" s="17"/>
      <c r="C1048040" s="17"/>
      <c r="D1048040" s="17"/>
      <c r="E1048040" s="18"/>
      <c r="F1048040" s="18"/>
    </row>
    <row r="1048041" s="2" customFormat="1" ht="13.5" spans="1:6">
      <c r="A1048041" s="16"/>
      <c r="B1048041" s="17"/>
      <c r="C1048041" s="17"/>
      <c r="D1048041" s="17"/>
      <c r="E1048041" s="18"/>
      <c r="F1048041" s="18"/>
    </row>
    <row r="1048042" s="2" customFormat="1" ht="13.5" spans="1:6">
      <c r="A1048042" s="16"/>
      <c r="B1048042" s="17"/>
      <c r="C1048042" s="17"/>
      <c r="D1048042" s="17"/>
      <c r="E1048042" s="18"/>
      <c r="F1048042" s="18"/>
    </row>
    <row r="1048043" s="2" customFormat="1" ht="13.5" spans="1:6">
      <c r="A1048043" s="16"/>
      <c r="B1048043" s="17"/>
      <c r="C1048043" s="17"/>
      <c r="D1048043" s="17"/>
      <c r="E1048043" s="18"/>
      <c r="F1048043" s="18"/>
    </row>
    <row r="1048044" s="2" customFormat="1" ht="13.5" spans="1:6">
      <c r="A1048044" s="16"/>
      <c r="B1048044" s="17"/>
      <c r="C1048044" s="17"/>
      <c r="D1048044" s="17"/>
      <c r="E1048044" s="18"/>
      <c r="F1048044" s="18"/>
    </row>
    <row r="1048045" s="2" customFormat="1" ht="13.5" spans="1:6">
      <c r="A1048045" s="16"/>
      <c r="B1048045" s="17"/>
      <c r="C1048045" s="17"/>
      <c r="D1048045" s="17"/>
      <c r="E1048045" s="18"/>
      <c r="F1048045" s="18"/>
    </row>
    <row r="1048046" s="2" customFormat="1" ht="13.5" spans="1:6">
      <c r="A1048046" s="16"/>
      <c r="B1048046" s="17"/>
      <c r="C1048046" s="17"/>
      <c r="D1048046" s="17"/>
      <c r="E1048046" s="18"/>
      <c r="F1048046" s="18"/>
    </row>
    <row r="1048047" s="2" customFormat="1" ht="13.5" spans="1:6">
      <c r="A1048047" s="16"/>
      <c r="B1048047" s="17"/>
      <c r="C1048047" s="17"/>
      <c r="D1048047" s="17"/>
      <c r="E1048047" s="18"/>
      <c r="F1048047" s="18"/>
    </row>
    <row r="1048048" s="2" customFormat="1" ht="13.5" spans="1:6">
      <c r="A1048048" s="16"/>
      <c r="B1048048" s="17"/>
      <c r="C1048048" s="17"/>
      <c r="D1048048" s="17"/>
      <c r="E1048048" s="18"/>
      <c r="F1048048" s="18"/>
    </row>
    <row r="1048049" s="2" customFormat="1" ht="13.5" spans="1:6">
      <c r="A1048049" s="16"/>
      <c r="B1048049" s="17"/>
      <c r="C1048049" s="17"/>
      <c r="D1048049" s="17"/>
      <c r="E1048049" s="18"/>
      <c r="F1048049" s="18"/>
    </row>
    <row r="1048050" s="2" customFormat="1" ht="13.5" spans="1:6">
      <c r="A1048050" s="16"/>
      <c r="B1048050" s="17"/>
      <c r="C1048050" s="17"/>
      <c r="D1048050" s="17"/>
      <c r="E1048050" s="18"/>
      <c r="F1048050" s="18"/>
    </row>
    <row r="1048051" s="2" customFormat="1" ht="13.5" spans="1:6">
      <c r="A1048051" s="16"/>
      <c r="B1048051" s="17"/>
      <c r="C1048051" s="17"/>
      <c r="D1048051" s="17"/>
      <c r="E1048051" s="18"/>
      <c r="F1048051" s="18"/>
    </row>
    <row r="1048052" s="2" customFormat="1" ht="13.5" spans="1:6">
      <c r="A1048052" s="16"/>
      <c r="B1048052" s="17"/>
      <c r="C1048052" s="17"/>
      <c r="D1048052" s="17"/>
      <c r="E1048052" s="18"/>
      <c r="F1048052" s="18"/>
    </row>
    <row r="1048053" s="2" customFormat="1" ht="13.5" spans="1:6">
      <c r="A1048053" s="16"/>
      <c r="B1048053" s="17"/>
      <c r="C1048053" s="17"/>
      <c r="D1048053" s="17"/>
      <c r="E1048053" s="18"/>
      <c r="F1048053" s="18"/>
    </row>
    <row r="1048054" s="2" customFormat="1" ht="13.5" spans="1:6">
      <c r="A1048054" s="16"/>
      <c r="B1048054" s="17"/>
      <c r="C1048054" s="17"/>
      <c r="D1048054" s="17"/>
      <c r="E1048054" s="18"/>
      <c r="F1048054" s="18"/>
    </row>
    <row r="1048055" s="2" customFormat="1" ht="13.5" spans="1:6">
      <c r="A1048055" s="16"/>
      <c r="B1048055" s="17"/>
      <c r="C1048055" s="17"/>
      <c r="D1048055" s="17"/>
      <c r="E1048055" s="18"/>
      <c r="F1048055" s="18"/>
    </row>
    <row r="1048056" s="2" customFormat="1" ht="13.5" spans="1:6">
      <c r="A1048056" s="16"/>
      <c r="B1048056" s="17"/>
      <c r="C1048056" s="17"/>
      <c r="D1048056" s="17"/>
      <c r="E1048056" s="18"/>
      <c r="F1048056" s="18"/>
    </row>
    <row r="1048057" s="2" customFormat="1" ht="13.5" spans="1:6">
      <c r="A1048057" s="16"/>
      <c r="B1048057" s="17"/>
      <c r="C1048057" s="17"/>
      <c r="D1048057" s="17"/>
      <c r="E1048057" s="18"/>
      <c r="F1048057" s="18"/>
    </row>
    <row r="1048058" s="2" customFormat="1" ht="13.5" spans="1:6">
      <c r="A1048058" s="16"/>
      <c r="B1048058" s="17"/>
      <c r="C1048058" s="17"/>
      <c r="D1048058" s="17"/>
      <c r="E1048058" s="18"/>
      <c r="F1048058" s="18"/>
    </row>
    <row r="1048059" s="2" customFormat="1" ht="13.5" spans="1:6">
      <c r="A1048059" s="16"/>
      <c r="B1048059" s="17"/>
      <c r="C1048059" s="17"/>
      <c r="D1048059" s="17"/>
      <c r="E1048059" s="18"/>
      <c r="F1048059" s="18"/>
    </row>
    <row r="1048060" s="2" customFormat="1" ht="13.5" spans="1:6">
      <c r="A1048060" s="16"/>
      <c r="B1048060" s="17"/>
      <c r="C1048060" s="17"/>
      <c r="D1048060" s="17"/>
      <c r="E1048060" s="18"/>
      <c r="F1048060" s="18"/>
    </row>
    <row r="1048061" s="2" customFormat="1" ht="13.5" spans="1:6">
      <c r="A1048061" s="16"/>
      <c r="B1048061" s="17"/>
      <c r="C1048061" s="17"/>
      <c r="D1048061" s="17"/>
      <c r="E1048061" s="18"/>
      <c r="F1048061" s="18"/>
    </row>
    <row r="1048062" s="2" customFormat="1" ht="13.5" spans="1:6">
      <c r="A1048062" s="16"/>
      <c r="B1048062" s="17"/>
      <c r="C1048062" s="17"/>
      <c r="D1048062" s="17"/>
      <c r="E1048062" s="18"/>
      <c r="F1048062" s="18"/>
    </row>
    <row r="1048063" s="2" customFormat="1" ht="13.5" spans="1:6">
      <c r="A1048063" s="16"/>
      <c r="B1048063" s="17"/>
      <c r="C1048063" s="17"/>
      <c r="D1048063" s="17"/>
      <c r="E1048063" s="18"/>
      <c r="F1048063" s="18"/>
    </row>
    <row r="1048064" s="2" customFormat="1" ht="13.5" spans="1:6">
      <c r="A1048064" s="16"/>
      <c r="B1048064" s="17"/>
      <c r="C1048064" s="17"/>
      <c r="D1048064" s="17"/>
      <c r="E1048064" s="18"/>
      <c r="F1048064" s="18"/>
    </row>
    <row r="1048065" s="2" customFormat="1" ht="13.5" spans="1:6">
      <c r="A1048065" s="16"/>
      <c r="B1048065" s="17"/>
      <c r="C1048065" s="17"/>
      <c r="D1048065" s="17"/>
      <c r="E1048065" s="18"/>
      <c r="F1048065" s="18"/>
    </row>
    <row r="1048066" s="2" customFormat="1" ht="13.5" spans="1:6">
      <c r="A1048066" s="16"/>
      <c r="B1048066" s="17"/>
      <c r="C1048066" s="17"/>
      <c r="D1048066" s="17"/>
      <c r="E1048066" s="18"/>
      <c r="F1048066" s="18"/>
    </row>
    <row r="1048067" s="2" customFormat="1" ht="13.5" spans="1:6">
      <c r="A1048067" s="16"/>
      <c r="B1048067" s="17"/>
      <c r="C1048067" s="17"/>
      <c r="D1048067" s="17"/>
      <c r="E1048067" s="18"/>
      <c r="F1048067" s="18"/>
    </row>
    <row r="1048068" s="2" customFormat="1" ht="13.5" spans="1:6">
      <c r="A1048068" s="16"/>
      <c r="B1048068" s="17"/>
      <c r="C1048068" s="17"/>
      <c r="D1048068" s="17"/>
      <c r="E1048068" s="18"/>
      <c r="F1048068" s="18"/>
    </row>
    <row r="1048069" s="2" customFormat="1" ht="13.5" spans="1:6">
      <c r="A1048069" s="16"/>
      <c r="B1048069" s="17"/>
      <c r="C1048069" s="17"/>
      <c r="D1048069" s="17"/>
      <c r="E1048069" s="18"/>
      <c r="F1048069" s="18"/>
    </row>
    <row r="1048070" s="2" customFormat="1" ht="13.5" spans="1:6">
      <c r="A1048070" s="16"/>
      <c r="B1048070" s="17"/>
      <c r="C1048070" s="17"/>
      <c r="D1048070" s="17"/>
      <c r="E1048070" s="18"/>
      <c r="F1048070" s="18"/>
    </row>
    <row r="1048071" s="2" customFormat="1" ht="13.5" spans="1:6">
      <c r="A1048071" s="16"/>
      <c r="B1048071" s="17"/>
      <c r="C1048071" s="17"/>
      <c r="D1048071" s="17"/>
      <c r="E1048071" s="18"/>
      <c r="F1048071" s="18"/>
    </row>
    <row r="1048072" s="2" customFormat="1" ht="13.5" spans="1:6">
      <c r="A1048072" s="16"/>
      <c r="B1048072" s="17"/>
      <c r="C1048072" s="17"/>
      <c r="D1048072" s="17"/>
      <c r="E1048072" s="18"/>
      <c r="F1048072" s="18"/>
    </row>
    <row r="1048073" s="2" customFormat="1" ht="13.5" spans="1:6">
      <c r="A1048073" s="16"/>
      <c r="B1048073" s="17"/>
      <c r="C1048073" s="17"/>
      <c r="D1048073" s="17"/>
      <c r="E1048073" s="18"/>
      <c r="F1048073" s="18"/>
    </row>
    <row r="1048074" s="2" customFormat="1" ht="13.5" spans="1:6">
      <c r="A1048074" s="16"/>
      <c r="B1048074" s="17"/>
      <c r="C1048074" s="17"/>
      <c r="D1048074" s="17"/>
      <c r="E1048074" s="18"/>
      <c r="F1048074" s="18"/>
    </row>
    <row r="1048075" s="2" customFormat="1" ht="13.5" spans="1:6">
      <c r="A1048075" s="16"/>
      <c r="B1048075" s="17"/>
      <c r="C1048075" s="17"/>
      <c r="D1048075" s="17"/>
      <c r="E1048075" s="18"/>
      <c r="F1048075" s="18"/>
    </row>
    <row r="1048076" s="2" customFormat="1" ht="13.5" spans="1:6">
      <c r="A1048076" s="16"/>
      <c r="B1048076" s="17"/>
      <c r="C1048076" s="17"/>
      <c r="D1048076" s="17"/>
      <c r="E1048076" s="18"/>
      <c r="F1048076" s="18"/>
    </row>
    <row r="1048077" s="2" customFormat="1" ht="13.5" spans="1:6">
      <c r="A1048077" s="16"/>
      <c r="B1048077" s="17"/>
      <c r="C1048077" s="17"/>
      <c r="D1048077" s="17"/>
      <c r="E1048077" s="18"/>
      <c r="F1048077" s="18"/>
    </row>
    <row r="1048078" s="2" customFormat="1" ht="13.5" spans="1:6">
      <c r="A1048078" s="16"/>
      <c r="B1048078" s="17"/>
      <c r="C1048078" s="17"/>
      <c r="D1048078" s="17"/>
      <c r="E1048078" s="18"/>
      <c r="F1048078" s="18"/>
    </row>
    <row r="1048079" s="2" customFormat="1" ht="13.5" spans="1:6">
      <c r="A1048079" s="16"/>
      <c r="B1048079" s="17"/>
      <c r="C1048079" s="17"/>
      <c r="D1048079" s="17"/>
      <c r="E1048079" s="18"/>
      <c r="F1048079" s="18"/>
    </row>
    <row r="1048080" s="2" customFormat="1" ht="13.5" spans="1:6">
      <c r="A1048080" s="16"/>
      <c r="B1048080" s="17"/>
      <c r="C1048080" s="17"/>
      <c r="D1048080" s="17"/>
      <c r="E1048080" s="18"/>
      <c r="F1048080" s="18"/>
    </row>
    <row r="1048081" s="2" customFormat="1" ht="13.5" spans="1:6">
      <c r="A1048081" s="16"/>
      <c r="B1048081" s="17"/>
      <c r="C1048081" s="17"/>
      <c r="D1048081" s="17"/>
      <c r="E1048081" s="18"/>
      <c r="F1048081" s="18"/>
    </row>
    <row r="1048082" s="2" customFormat="1" ht="13.5" spans="1:6">
      <c r="A1048082" s="16"/>
      <c r="B1048082" s="17"/>
      <c r="C1048082" s="17"/>
      <c r="D1048082" s="17"/>
      <c r="E1048082" s="18"/>
      <c r="F1048082" s="18"/>
    </row>
    <row r="1048083" s="2" customFormat="1" ht="13.5" spans="1:6">
      <c r="A1048083" s="16"/>
      <c r="B1048083" s="17"/>
      <c r="C1048083" s="17"/>
      <c r="D1048083" s="17"/>
      <c r="E1048083" s="18"/>
      <c r="F1048083" s="18"/>
    </row>
    <row r="1048084" s="2" customFormat="1" ht="13.5" spans="1:6">
      <c r="A1048084" s="16"/>
      <c r="B1048084" s="17"/>
      <c r="C1048084" s="17"/>
      <c r="D1048084" s="17"/>
      <c r="E1048084" s="18"/>
      <c r="F1048084" s="18"/>
    </row>
    <row r="1048085" s="2" customFormat="1" ht="13.5" spans="1:6">
      <c r="A1048085" s="16"/>
      <c r="B1048085" s="17"/>
      <c r="C1048085" s="17"/>
      <c r="D1048085" s="17"/>
      <c r="E1048085" s="18"/>
      <c r="F1048085" s="18"/>
    </row>
    <row r="1048086" s="2" customFormat="1" ht="13.5" spans="1:6">
      <c r="A1048086" s="16"/>
      <c r="B1048086" s="17"/>
      <c r="C1048086" s="17"/>
      <c r="D1048086" s="17"/>
      <c r="E1048086" s="18"/>
      <c r="F1048086" s="18"/>
    </row>
    <row r="1048087" s="2" customFormat="1" ht="13.5" spans="1:6">
      <c r="A1048087" s="16"/>
      <c r="B1048087" s="17"/>
      <c r="C1048087" s="17"/>
      <c r="D1048087" s="17"/>
      <c r="E1048087" s="18"/>
      <c r="F1048087" s="18"/>
    </row>
    <row r="1048088" s="2" customFormat="1" ht="13.5" spans="1:6">
      <c r="A1048088" s="16"/>
      <c r="B1048088" s="17"/>
      <c r="C1048088" s="17"/>
      <c r="D1048088" s="17"/>
      <c r="E1048088" s="18"/>
      <c r="F1048088" s="18"/>
    </row>
    <row r="1048089" s="2" customFormat="1" ht="13.5" spans="1:6">
      <c r="A1048089" s="16"/>
      <c r="B1048089" s="17"/>
      <c r="C1048089" s="17"/>
      <c r="D1048089" s="17"/>
      <c r="E1048089" s="18"/>
      <c r="F1048089" s="18"/>
    </row>
    <row r="1048090" s="2" customFormat="1" ht="13.5" spans="1:6">
      <c r="A1048090" s="16"/>
      <c r="B1048090" s="17"/>
      <c r="C1048090" s="17"/>
      <c r="D1048090" s="17"/>
      <c r="E1048090" s="18"/>
      <c r="F1048090" s="18"/>
    </row>
    <row r="1048091" s="2" customFormat="1" ht="13.5" spans="1:6">
      <c r="A1048091" s="16"/>
      <c r="B1048091" s="17"/>
      <c r="C1048091" s="17"/>
      <c r="D1048091" s="17"/>
      <c r="E1048091" s="18"/>
      <c r="F1048091" s="18"/>
    </row>
    <row r="1048092" s="2" customFormat="1" ht="13.5" spans="1:6">
      <c r="A1048092" s="16"/>
      <c r="B1048092" s="17"/>
      <c r="C1048092" s="17"/>
      <c r="D1048092" s="17"/>
      <c r="E1048092" s="18"/>
      <c r="F1048092" s="18"/>
    </row>
    <row r="1048093" s="2" customFormat="1" ht="13.5" spans="1:6">
      <c r="A1048093" s="16"/>
      <c r="B1048093" s="17"/>
      <c r="C1048093" s="17"/>
      <c r="D1048093" s="17"/>
      <c r="E1048093" s="18"/>
      <c r="F1048093" s="18"/>
    </row>
    <row r="1048094" s="2" customFormat="1" ht="13.5" spans="1:6">
      <c r="A1048094" s="16"/>
      <c r="B1048094" s="17"/>
      <c r="C1048094" s="17"/>
      <c r="D1048094" s="17"/>
      <c r="E1048094" s="18"/>
      <c r="F1048094" s="18"/>
    </row>
    <row r="1048095" s="2" customFormat="1" ht="13.5" spans="1:6">
      <c r="A1048095" s="16"/>
      <c r="B1048095" s="17"/>
      <c r="C1048095" s="17"/>
      <c r="D1048095" s="17"/>
      <c r="E1048095" s="18"/>
      <c r="F1048095" s="18"/>
    </row>
    <row r="1048096" s="2" customFormat="1" ht="13.5" spans="1:6">
      <c r="A1048096" s="16"/>
      <c r="B1048096" s="17"/>
      <c r="C1048096" s="17"/>
      <c r="D1048096" s="17"/>
      <c r="E1048096" s="18"/>
      <c r="F1048096" s="18"/>
    </row>
    <row r="1048097" s="2" customFormat="1" ht="13.5" spans="1:6">
      <c r="A1048097" s="16"/>
      <c r="B1048097" s="17"/>
      <c r="C1048097" s="17"/>
      <c r="D1048097" s="17"/>
      <c r="E1048097" s="18"/>
      <c r="F1048097" s="18"/>
    </row>
    <row r="1048098" s="2" customFormat="1" ht="13.5" spans="1:6">
      <c r="A1048098" s="16"/>
      <c r="B1048098" s="17"/>
      <c r="C1048098" s="17"/>
      <c r="D1048098" s="17"/>
      <c r="E1048098" s="18"/>
      <c r="F1048098" s="18"/>
    </row>
    <row r="1048099" s="2" customFormat="1" ht="13.5" spans="1:6">
      <c r="A1048099" s="16"/>
      <c r="B1048099" s="17"/>
      <c r="C1048099" s="17"/>
      <c r="D1048099" s="17"/>
      <c r="E1048099" s="18"/>
      <c r="F1048099" s="18"/>
    </row>
    <row r="1048100" s="2" customFormat="1" ht="13.5" spans="1:6">
      <c r="A1048100" s="16"/>
      <c r="B1048100" s="17"/>
      <c r="C1048100" s="17"/>
      <c r="D1048100" s="17"/>
      <c r="E1048100" s="18"/>
      <c r="F1048100" s="18"/>
    </row>
    <row r="1048101" s="2" customFormat="1" ht="13.5" spans="1:6">
      <c r="A1048101" s="16"/>
      <c r="B1048101" s="17"/>
      <c r="C1048101" s="17"/>
      <c r="D1048101" s="17"/>
      <c r="E1048101" s="18"/>
      <c r="F1048101" s="18"/>
    </row>
    <row r="1048102" s="2" customFormat="1" ht="13.5" spans="1:6">
      <c r="A1048102" s="16"/>
      <c r="B1048102" s="17"/>
      <c r="C1048102" s="17"/>
      <c r="D1048102" s="17"/>
      <c r="E1048102" s="18"/>
      <c r="F1048102" s="18"/>
    </row>
    <row r="1048103" s="2" customFormat="1" ht="13.5" spans="1:6">
      <c r="A1048103" s="16"/>
      <c r="B1048103" s="17"/>
      <c r="C1048103" s="17"/>
      <c r="D1048103" s="17"/>
      <c r="E1048103" s="18"/>
      <c r="F1048103" s="18"/>
    </row>
    <row r="1048104" s="2" customFormat="1" ht="13.5" spans="1:6">
      <c r="A1048104" s="16"/>
      <c r="B1048104" s="17"/>
      <c r="C1048104" s="17"/>
      <c r="D1048104" s="17"/>
      <c r="E1048104" s="18"/>
      <c r="F1048104" s="18"/>
    </row>
    <row r="1048105" s="2" customFormat="1" ht="13.5" spans="1:6">
      <c r="A1048105" s="16"/>
      <c r="B1048105" s="17"/>
      <c r="C1048105" s="17"/>
      <c r="D1048105" s="17"/>
      <c r="E1048105" s="18"/>
      <c r="F1048105" s="18"/>
    </row>
    <row r="1048106" s="2" customFormat="1" ht="13.5" spans="1:6">
      <c r="A1048106" s="16"/>
      <c r="B1048106" s="17"/>
      <c r="C1048106" s="17"/>
      <c r="D1048106" s="17"/>
      <c r="E1048106" s="18"/>
      <c r="F1048106" s="18"/>
    </row>
    <row r="1048107" s="2" customFormat="1" ht="13.5" spans="1:6">
      <c r="A1048107" s="16"/>
      <c r="B1048107" s="17"/>
      <c r="C1048107" s="17"/>
      <c r="D1048107" s="17"/>
      <c r="E1048107" s="18"/>
      <c r="F1048107" s="18"/>
    </row>
    <row r="1048108" s="2" customFormat="1" ht="13.5" spans="1:6">
      <c r="A1048108" s="16"/>
      <c r="B1048108" s="17"/>
      <c r="C1048108" s="17"/>
      <c r="D1048108" s="17"/>
      <c r="E1048108" s="18"/>
      <c r="F1048108" s="18"/>
    </row>
    <row r="1048109" s="2" customFormat="1" ht="13.5" spans="1:6">
      <c r="A1048109" s="16"/>
      <c r="B1048109" s="17"/>
      <c r="C1048109" s="17"/>
      <c r="D1048109" s="17"/>
      <c r="E1048109" s="18"/>
      <c r="F1048109" s="18"/>
    </row>
    <row r="1048110" s="2" customFormat="1" ht="13.5" spans="1:6">
      <c r="A1048110" s="16"/>
      <c r="B1048110" s="17"/>
      <c r="C1048110" s="17"/>
      <c r="D1048110" s="17"/>
      <c r="E1048110" s="18"/>
      <c r="F1048110" s="18"/>
    </row>
    <row r="1048111" s="2" customFormat="1" ht="13.5" spans="1:6">
      <c r="A1048111" s="16"/>
      <c r="B1048111" s="17"/>
      <c r="C1048111" s="17"/>
      <c r="D1048111" s="17"/>
      <c r="E1048111" s="18"/>
      <c r="F1048111" s="18"/>
    </row>
    <row r="1048112" s="2" customFormat="1" ht="13.5" spans="1:6">
      <c r="A1048112" s="16"/>
      <c r="B1048112" s="17"/>
      <c r="C1048112" s="17"/>
      <c r="D1048112" s="17"/>
      <c r="E1048112" s="18"/>
      <c r="F1048112" s="18"/>
    </row>
    <row r="1048113" s="2" customFormat="1" ht="13.5" spans="1:6">
      <c r="A1048113" s="16"/>
      <c r="B1048113" s="17"/>
      <c r="C1048113" s="17"/>
      <c r="D1048113" s="17"/>
      <c r="E1048113" s="18"/>
      <c r="F1048113" s="18"/>
    </row>
    <row r="1048114" s="2" customFormat="1" ht="13.5" spans="1:6">
      <c r="A1048114" s="16"/>
      <c r="B1048114" s="17"/>
      <c r="C1048114" s="17"/>
      <c r="D1048114" s="17"/>
      <c r="E1048114" s="18"/>
      <c r="F1048114" s="18"/>
    </row>
    <row r="1048115" s="2" customFormat="1" ht="13.5" spans="1:6">
      <c r="A1048115" s="16"/>
      <c r="B1048115" s="17"/>
      <c r="C1048115" s="17"/>
      <c r="D1048115" s="17"/>
      <c r="E1048115" s="18"/>
      <c r="F1048115" s="18"/>
    </row>
    <row r="1048116" s="2" customFormat="1" ht="13.5" spans="1:6">
      <c r="A1048116" s="16"/>
      <c r="B1048116" s="17"/>
      <c r="C1048116" s="17"/>
      <c r="D1048116" s="17"/>
      <c r="E1048116" s="18"/>
      <c r="F1048116" s="18"/>
    </row>
    <row r="1048117" s="2" customFormat="1" ht="13.5" spans="1:6">
      <c r="A1048117" s="16"/>
      <c r="B1048117" s="17"/>
      <c r="C1048117" s="17"/>
      <c r="D1048117" s="17"/>
      <c r="E1048117" s="18"/>
      <c r="F1048117" s="18"/>
    </row>
    <row r="1048118" s="2" customFormat="1" ht="13.5" spans="1:6">
      <c r="A1048118" s="16"/>
      <c r="B1048118" s="17"/>
      <c r="C1048118" s="17"/>
      <c r="D1048118" s="17"/>
      <c r="E1048118" s="18"/>
      <c r="F1048118" s="18"/>
    </row>
    <row r="1048119" s="2" customFormat="1" ht="13.5" spans="1:6">
      <c r="A1048119" s="16"/>
      <c r="B1048119" s="17"/>
      <c r="C1048119" s="17"/>
      <c r="D1048119" s="17"/>
      <c r="E1048119" s="18"/>
      <c r="F1048119" s="18"/>
    </row>
    <row r="1048120" s="2" customFormat="1" ht="13.5" spans="1:6">
      <c r="A1048120" s="16"/>
      <c r="B1048120" s="17"/>
      <c r="C1048120" s="17"/>
      <c r="D1048120" s="17"/>
      <c r="E1048120" s="18"/>
      <c r="F1048120" s="18"/>
    </row>
    <row r="1048121" s="2" customFormat="1" ht="13.5" spans="1:6">
      <c r="A1048121" s="16"/>
      <c r="B1048121" s="17"/>
      <c r="C1048121" s="17"/>
      <c r="D1048121" s="17"/>
      <c r="E1048121" s="18"/>
      <c r="F1048121" s="18"/>
    </row>
    <row r="1048122" s="2" customFormat="1" ht="13.5" spans="1:6">
      <c r="A1048122" s="16"/>
      <c r="B1048122" s="17"/>
      <c r="C1048122" s="17"/>
      <c r="D1048122" s="17"/>
      <c r="E1048122" s="18"/>
      <c r="F1048122" s="18"/>
    </row>
    <row r="1048123" s="2" customFormat="1" ht="13.5" spans="1:6">
      <c r="A1048123" s="16"/>
      <c r="B1048123" s="17"/>
      <c r="C1048123" s="17"/>
      <c r="D1048123" s="17"/>
      <c r="E1048123" s="18"/>
      <c r="F1048123" s="18"/>
    </row>
    <row r="1048124" s="2" customFormat="1" ht="13.5" spans="1:6">
      <c r="A1048124" s="16"/>
      <c r="B1048124" s="17"/>
      <c r="C1048124" s="17"/>
      <c r="D1048124" s="17"/>
      <c r="E1048124" s="18"/>
      <c r="F1048124" s="18"/>
    </row>
    <row r="1048125" s="2" customFormat="1" ht="13.5" spans="1:6">
      <c r="A1048125" s="16"/>
      <c r="B1048125" s="17"/>
      <c r="C1048125" s="17"/>
      <c r="D1048125" s="17"/>
      <c r="E1048125" s="18"/>
      <c r="F1048125" s="18"/>
    </row>
    <row r="1048126" s="2" customFormat="1" ht="13.5" spans="1:6">
      <c r="A1048126" s="16"/>
      <c r="B1048126" s="17"/>
      <c r="C1048126" s="17"/>
      <c r="D1048126" s="17"/>
      <c r="E1048126" s="18"/>
      <c r="F1048126" s="18"/>
    </row>
    <row r="1048127" s="2" customFormat="1" ht="13.5" spans="1:6">
      <c r="A1048127" s="16"/>
      <c r="B1048127" s="17"/>
      <c r="C1048127" s="17"/>
      <c r="D1048127" s="17"/>
      <c r="E1048127" s="18"/>
      <c r="F1048127" s="18"/>
    </row>
    <row r="1048128" s="2" customFormat="1" ht="13.5" spans="1:6">
      <c r="A1048128" s="16"/>
      <c r="B1048128" s="17"/>
      <c r="C1048128" s="17"/>
      <c r="D1048128" s="17"/>
      <c r="E1048128" s="18"/>
      <c r="F1048128" s="18"/>
    </row>
    <row r="1048129" s="2" customFormat="1" ht="13.5" spans="1:6">
      <c r="A1048129" s="16"/>
      <c r="B1048129" s="17"/>
      <c r="C1048129" s="17"/>
      <c r="D1048129" s="17"/>
      <c r="E1048129" s="18"/>
      <c r="F1048129" s="18"/>
    </row>
    <row r="1048130" s="2" customFormat="1" ht="13.5" spans="1:6">
      <c r="A1048130" s="16"/>
      <c r="B1048130" s="17"/>
      <c r="C1048130" s="17"/>
      <c r="D1048130" s="17"/>
      <c r="E1048130" s="18"/>
      <c r="F1048130" s="18"/>
    </row>
    <row r="1048131" s="2" customFormat="1" ht="13.5" spans="1:6">
      <c r="A1048131" s="16"/>
      <c r="B1048131" s="17"/>
      <c r="C1048131" s="17"/>
      <c r="D1048131" s="17"/>
      <c r="E1048131" s="18"/>
      <c r="F1048131" s="18"/>
    </row>
    <row r="1048132" s="2" customFormat="1" ht="13.5" spans="1:6">
      <c r="A1048132" s="16"/>
      <c r="B1048132" s="17"/>
      <c r="C1048132" s="17"/>
      <c r="D1048132" s="17"/>
      <c r="E1048132" s="18"/>
      <c r="F1048132" s="18"/>
    </row>
    <row r="1048133" s="2" customFormat="1" ht="13.5" spans="1:6">
      <c r="A1048133" s="16"/>
      <c r="B1048133" s="17"/>
      <c r="C1048133" s="17"/>
      <c r="D1048133" s="17"/>
      <c r="E1048133" s="18"/>
      <c r="F1048133" s="18"/>
    </row>
    <row r="1048134" s="2" customFormat="1" ht="13.5" spans="1:6">
      <c r="A1048134" s="16"/>
      <c r="B1048134" s="17"/>
      <c r="C1048134" s="17"/>
      <c r="D1048134" s="17"/>
      <c r="E1048134" s="18"/>
      <c r="F1048134" s="18"/>
    </row>
    <row r="1048135" s="2" customFormat="1" ht="13.5" spans="1:6">
      <c r="A1048135" s="16"/>
      <c r="B1048135" s="17"/>
      <c r="C1048135" s="17"/>
      <c r="D1048135" s="17"/>
      <c r="E1048135" s="18"/>
      <c r="F1048135" s="18"/>
    </row>
    <row r="1048136" s="2" customFormat="1" ht="13.5" spans="1:6">
      <c r="A1048136" s="16"/>
      <c r="B1048136" s="17"/>
      <c r="C1048136" s="17"/>
      <c r="D1048136" s="17"/>
      <c r="E1048136" s="18"/>
      <c r="F1048136" s="18"/>
    </row>
    <row r="1048137" s="2" customFormat="1" ht="13.5" spans="1:6">
      <c r="A1048137" s="16"/>
      <c r="B1048137" s="17"/>
      <c r="C1048137" s="17"/>
      <c r="D1048137" s="17"/>
      <c r="E1048137" s="18"/>
      <c r="F1048137" s="18"/>
    </row>
    <row r="1048138" s="2" customFormat="1" ht="13.5" spans="1:6">
      <c r="A1048138" s="16"/>
      <c r="B1048138" s="17"/>
      <c r="C1048138" s="17"/>
      <c r="D1048138" s="17"/>
      <c r="E1048138" s="18"/>
      <c r="F1048138" s="18"/>
    </row>
    <row r="1048139" s="2" customFormat="1" ht="13.5" spans="1:6">
      <c r="A1048139" s="16"/>
      <c r="B1048139" s="17"/>
      <c r="C1048139" s="17"/>
      <c r="D1048139" s="17"/>
      <c r="E1048139" s="18"/>
      <c r="F1048139" s="18"/>
    </row>
    <row r="1048140" s="2" customFormat="1" ht="13.5" spans="1:6">
      <c r="A1048140" s="16"/>
      <c r="B1048140" s="17"/>
      <c r="C1048140" s="17"/>
      <c r="D1048140" s="17"/>
      <c r="E1048140" s="18"/>
      <c r="F1048140" s="18"/>
    </row>
    <row r="1048141" s="2" customFormat="1" ht="13.5" spans="1:6">
      <c r="A1048141" s="16"/>
      <c r="B1048141" s="17"/>
      <c r="C1048141" s="17"/>
      <c r="D1048141" s="17"/>
      <c r="E1048141" s="18"/>
      <c r="F1048141" s="18"/>
    </row>
    <row r="1048142" s="2" customFormat="1" ht="13.5" spans="1:6">
      <c r="A1048142" s="16"/>
      <c r="B1048142" s="17"/>
      <c r="C1048142" s="17"/>
      <c r="D1048142" s="17"/>
      <c r="E1048142" s="18"/>
      <c r="F1048142" s="18"/>
    </row>
    <row r="1048143" s="2" customFormat="1" ht="13.5" spans="1:6">
      <c r="A1048143" s="16"/>
      <c r="B1048143" s="17"/>
      <c r="C1048143" s="17"/>
      <c r="D1048143" s="17"/>
      <c r="E1048143" s="18"/>
      <c r="F1048143" s="18"/>
    </row>
    <row r="1048144" s="2" customFormat="1" ht="13.5" spans="1:6">
      <c r="A1048144" s="16"/>
      <c r="B1048144" s="17"/>
      <c r="C1048144" s="17"/>
      <c r="D1048144" s="17"/>
      <c r="E1048144" s="18"/>
      <c r="F1048144" s="18"/>
    </row>
    <row r="1048145" s="2" customFormat="1" ht="13.5" spans="1:6">
      <c r="A1048145" s="16"/>
      <c r="B1048145" s="17"/>
      <c r="C1048145" s="17"/>
      <c r="D1048145" s="17"/>
      <c r="E1048145" s="18"/>
      <c r="F1048145" s="18"/>
    </row>
    <row r="1048146" s="2" customFormat="1" ht="13.5" spans="1:6">
      <c r="A1048146" s="16"/>
      <c r="B1048146" s="17"/>
      <c r="C1048146" s="17"/>
      <c r="D1048146" s="17"/>
      <c r="E1048146" s="18"/>
      <c r="F1048146" s="18"/>
    </row>
    <row r="1048147" s="2" customFormat="1" ht="13.5" spans="1:6">
      <c r="A1048147" s="16"/>
      <c r="B1048147" s="17"/>
      <c r="C1048147" s="17"/>
      <c r="D1048147" s="17"/>
      <c r="E1048147" s="18"/>
      <c r="F1048147" s="18"/>
    </row>
    <row r="1048148" s="2" customFormat="1" ht="13.5" spans="1:6">
      <c r="A1048148" s="16"/>
      <c r="B1048148" s="17"/>
      <c r="C1048148" s="17"/>
      <c r="D1048148" s="17"/>
      <c r="E1048148" s="18"/>
      <c r="F1048148" s="18"/>
    </row>
    <row r="1048149" s="2" customFormat="1" ht="13.5" spans="1:6">
      <c r="A1048149" s="16"/>
      <c r="B1048149" s="17"/>
      <c r="C1048149" s="17"/>
      <c r="D1048149" s="17"/>
      <c r="E1048149" s="18"/>
      <c r="F1048149" s="18"/>
    </row>
    <row r="1048150" s="2" customFormat="1" ht="13.5" spans="1:6">
      <c r="A1048150" s="16"/>
      <c r="B1048150" s="17"/>
      <c r="C1048150" s="17"/>
      <c r="D1048150" s="17"/>
      <c r="E1048150" s="18"/>
      <c r="F1048150" s="18"/>
    </row>
    <row r="1048151" s="2" customFormat="1" ht="13.5" spans="1:6">
      <c r="A1048151" s="16"/>
      <c r="B1048151" s="17"/>
      <c r="C1048151" s="17"/>
      <c r="D1048151" s="17"/>
      <c r="E1048151" s="18"/>
      <c r="F1048151" s="18"/>
    </row>
    <row r="1048152" s="2" customFormat="1" ht="13.5" spans="1:6">
      <c r="A1048152" s="16"/>
      <c r="B1048152" s="17"/>
      <c r="C1048152" s="17"/>
      <c r="D1048152" s="17"/>
      <c r="E1048152" s="18"/>
      <c r="F1048152" s="18"/>
    </row>
    <row r="1048153" s="2" customFormat="1" ht="13.5" spans="1:6">
      <c r="A1048153" s="16"/>
      <c r="B1048153" s="17"/>
      <c r="C1048153" s="17"/>
      <c r="D1048153" s="17"/>
      <c r="E1048153" s="18"/>
      <c r="F1048153" s="18"/>
    </row>
    <row r="1048154" s="2" customFormat="1" ht="13.5" spans="1:6">
      <c r="A1048154" s="16"/>
      <c r="B1048154" s="17"/>
      <c r="C1048154" s="17"/>
      <c r="D1048154" s="17"/>
      <c r="E1048154" s="18"/>
      <c r="F1048154" s="18"/>
    </row>
    <row r="1048155" s="2" customFormat="1" ht="13.5" spans="1:6">
      <c r="A1048155" s="16"/>
      <c r="B1048155" s="17"/>
      <c r="C1048155" s="17"/>
      <c r="D1048155" s="17"/>
      <c r="E1048155" s="18"/>
      <c r="F1048155" s="18"/>
    </row>
    <row r="1048156" s="2" customFormat="1" ht="13.5" spans="1:6">
      <c r="A1048156" s="16"/>
      <c r="B1048156" s="17"/>
      <c r="C1048156" s="17"/>
      <c r="D1048156" s="17"/>
      <c r="E1048156" s="18"/>
      <c r="F1048156" s="18"/>
    </row>
    <row r="1048157" s="2" customFormat="1" ht="13.5" spans="1:6">
      <c r="A1048157" s="16"/>
      <c r="B1048157" s="17"/>
      <c r="C1048157" s="17"/>
      <c r="D1048157" s="17"/>
      <c r="E1048157" s="18"/>
      <c r="F1048157" s="18"/>
    </row>
    <row r="1048158" s="2" customFormat="1" ht="13.5" spans="1:6">
      <c r="A1048158" s="16"/>
      <c r="B1048158" s="17"/>
      <c r="C1048158" s="17"/>
      <c r="D1048158" s="17"/>
      <c r="E1048158" s="18"/>
      <c r="F1048158" s="18"/>
    </row>
    <row r="1048159" s="2" customFormat="1" ht="13.5" spans="1:6">
      <c r="A1048159" s="16"/>
      <c r="B1048159" s="17"/>
      <c r="C1048159" s="17"/>
      <c r="D1048159" s="17"/>
      <c r="E1048159" s="18"/>
      <c r="F1048159" s="18"/>
    </row>
    <row r="1048160" s="2" customFormat="1" ht="13.5" spans="1:6">
      <c r="A1048160" s="16"/>
      <c r="B1048160" s="17"/>
      <c r="C1048160" s="17"/>
      <c r="D1048160" s="17"/>
      <c r="E1048160" s="18"/>
      <c r="F1048160" s="18"/>
    </row>
    <row r="1048161" s="2" customFormat="1" ht="13.5" spans="1:6">
      <c r="A1048161" s="16"/>
      <c r="B1048161" s="17"/>
      <c r="C1048161" s="17"/>
      <c r="D1048161" s="17"/>
      <c r="E1048161" s="18"/>
      <c r="F1048161" s="18"/>
    </row>
    <row r="1048162" s="2" customFormat="1" ht="13.5" spans="1:6">
      <c r="A1048162" s="16"/>
      <c r="B1048162" s="17"/>
      <c r="C1048162" s="17"/>
      <c r="D1048162" s="17"/>
      <c r="E1048162" s="18"/>
      <c r="F1048162" s="18"/>
    </row>
    <row r="1048163" s="2" customFormat="1" ht="13.5" spans="1:6">
      <c r="A1048163" s="16"/>
      <c r="B1048163" s="17"/>
      <c r="C1048163" s="17"/>
      <c r="D1048163" s="17"/>
      <c r="E1048163" s="18"/>
      <c r="F1048163" s="18"/>
    </row>
    <row r="1048164" s="2" customFormat="1" ht="13.5" spans="1:6">
      <c r="A1048164" s="16"/>
      <c r="B1048164" s="17"/>
      <c r="C1048164" s="17"/>
      <c r="D1048164" s="17"/>
      <c r="E1048164" s="18"/>
      <c r="F1048164" s="18"/>
    </row>
    <row r="1048165" s="2" customFormat="1" ht="13.5" spans="1:6">
      <c r="A1048165" s="16"/>
      <c r="B1048165" s="17"/>
      <c r="C1048165" s="17"/>
      <c r="D1048165" s="17"/>
      <c r="E1048165" s="18"/>
      <c r="F1048165" s="18"/>
    </row>
    <row r="1048166" s="2" customFormat="1" ht="13.5" spans="1:6">
      <c r="A1048166" s="16"/>
      <c r="B1048166" s="17"/>
      <c r="C1048166" s="17"/>
      <c r="D1048166" s="17"/>
      <c r="E1048166" s="18"/>
      <c r="F1048166" s="18"/>
    </row>
    <row r="1048167" s="2" customFormat="1" ht="13.5" spans="1:6">
      <c r="A1048167" s="16"/>
      <c r="B1048167" s="17"/>
      <c r="C1048167" s="17"/>
      <c r="D1048167" s="17"/>
      <c r="E1048167" s="18"/>
      <c r="F1048167" s="18"/>
    </row>
    <row r="1048168" s="2" customFormat="1" ht="13.5" spans="1:6">
      <c r="A1048168" s="16"/>
      <c r="B1048168" s="17"/>
      <c r="C1048168" s="17"/>
      <c r="D1048168" s="17"/>
      <c r="E1048168" s="18"/>
      <c r="F1048168" s="18"/>
    </row>
    <row r="1048169" s="2" customFormat="1" ht="13.5" spans="1:6">
      <c r="A1048169" s="16"/>
      <c r="B1048169" s="17"/>
      <c r="C1048169" s="17"/>
      <c r="D1048169" s="17"/>
      <c r="E1048169" s="18"/>
      <c r="F1048169" s="18"/>
    </row>
    <row r="1048170" s="2" customFormat="1" ht="13.5" spans="1:6">
      <c r="A1048170" s="16"/>
      <c r="B1048170" s="17"/>
      <c r="C1048170" s="17"/>
      <c r="D1048170" s="17"/>
      <c r="E1048170" s="18"/>
      <c r="F1048170" s="18"/>
    </row>
    <row r="1048171" s="2" customFormat="1" ht="13.5" spans="1:6">
      <c r="A1048171" s="16"/>
      <c r="B1048171" s="17"/>
      <c r="C1048171" s="17"/>
      <c r="D1048171" s="17"/>
      <c r="E1048171" s="18"/>
      <c r="F1048171" s="18"/>
    </row>
    <row r="1048172" s="2" customFormat="1" ht="13.5" spans="1:6">
      <c r="A1048172" s="16"/>
      <c r="B1048172" s="17"/>
      <c r="C1048172" s="17"/>
      <c r="D1048172" s="17"/>
      <c r="E1048172" s="18"/>
      <c r="F1048172" s="18"/>
    </row>
    <row r="1048173" s="2" customFormat="1" ht="13.5" spans="1:6">
      <c r="A1048173" s="16"/>
      <c r="B1048173" s="17"/>
      <c r="C1048173" s="17"/>
      <c r="D1048173" s="17"/>
      <c r="E1048173" s="18"/>
      <c r="F1048173" s="18"/>
    </row>
    <row r="1048174" s="2" customFormat="1" ht="13.5" spans="1:6">
      <c r="A1048174" s="16"/>
      <c r="B1048174" s="17"/>
      <c r="C1048174" s="17"/>
      <c r="D1048174" s="17"/>
      <c r="E1048174" s="18"/>
      <c r="F1048174" s="18"/>
    </row>
    <row r="1048175" s="2" customFormat="1" ht="13.5" spans="1:6">
      <c r="A1048175" s="16"/>
      <c r="B1048175" s="17"/>
      <c r="C1048175" s="17"/>
      <c r="D1048175" s="17"/>
      <c r="E1048175" s="18"/>
      <c r="F1048175" s="18"/>
    </row>
    <row r="1048176" s="2" customFormat="1" ht="13.5" spans="1:6">
      <c r="A1048176" s="16"/>
      <c r="B1048176" s="17"/>
      <c r="C1048176" s="17"/>
      <c r="D1048176" s="17"/>
      <c r="E1048176" s="18"/>
      <c r="F1048176" s="18"/>
    </row>
    <row r="1048177" s="2" customFormat="1" ht="13.5" spans="1:6">
      <c r="A1048177" s="16"/>
      <c r="B1048177" s="17"/>
      <c r="C1048177" s="17"/>
      <c r="D1048177" s="17"/>
      <c r="E1048177" s="18"/>
      <c r="F1048177" s="18"/>
    </row>
    <row r="1048178" s="2" customFormat="1" ht="13.5" spans="1:6">
      <c r="A1048178" s="16"/>
      <c r="B1048178" s="17"/>
      <c r="C1048178" s="17"/>
      <c r="D1048178" s="17"/>
      <c r="E1048178" s="18"/>
      <c r="F1048178" s="18"/>
    </row>
    <row r="1048179" s="2" customFormat="1" ht="13.5" spans="1:6">
      <c r="A1048179" s="16"/>
      <c r="B1048179" s="17"/>
      <c r="C1048179" s="17"/>
      <c r="D1048179" s="17"/>
      <c r="E1048179" s="18"/>
      <c r="F1048179" s="18"/>
    </row>
    <row r="1048180" s="2" customFormat="1" ht="13.5" spans="1:6">
      <c r="A1048180" s="16"/>
      <c r="B1048180" s="17"/>
      <c r="C1048180" s="17"/>
      <c r="D1048180" s="17"/>
      <c r="E1048180" s="18"/>
      <c r="F1048180" s="18"/>
    </row>
    <row r="1048181" s="2" customFormat="1" ht="13.5" spans="1:6">
      <c r="A1048181" s="16"/>
      <c r="B1048181" s="17"/>
      <c r="C1048181" s="17"/>
      <c r="D1048181" s="17"/>
      <c r="E1048181" s="18"/>
      <c r="F1048181" s="18"/>
    </row>
    <row r="1048182" s="2" customFormat="1" ht="13.5" spans="1:6">
      <c r="A1048182" s="16"/>
      <c r="B1048182" s="17"/>
      <c r="C1048182" s="17"/>
      <c r="D1048182" s="17"/>
      <c r="E1048182" s="18"/>
      <c r="F1048182" s="18"/>
    </row>
    <row r="1048183" s="2" customFormat="1" ht="13.5" spans="1:6">
      <c r="A1048183" s="16"/>
      <c r="B1048183" s="17"/>
      <c r="C1048183" s="17"/>
      <c r="D1048183" s="17"/>
      <c r="E1048183" s="18"/>
      <c r="F1048183" s="18"/>
    </row>
    <row r="1048184" s="2" customFormat="1" ht="13.5" spans="1:6">
      <c r="A1048184" s="16"/>
      <c r="B1048184" s="17"/>
      <c r="C1048184" s="17"/>
      <c r="D1048184" s="17"/>
      <c r="E1048184" s="18"/>
      <c r="F1048184" s="18"/>
    </row>
    <row r="1048185" s="2" customFormat="1" ht="13.5" spans="1:6">
      <c r="A1048185" s="16"/>
      <c r="B1048185" s="17"/>
      <c r="C1048185" s="17"/>
      <c r="D1048185" s="17"/>
      <c r="E1048185" s="18"/>
      <c r="F1048185" s="18"/>
    </row>
    <row r="1048186" s="2" customFormat="1" ht="13.5" spans="1:6">
      <c r="A1048186" s="16"/>
      <c r="B1048186" s="17"/>
      <c r="C1048186" s="17"/>
      <c r="D1048186" s="17"/>
      <c r="E1048186" s="18"/>
      <c r="F1048186" s="18"/>
    </row>
    <row r="1048187" s="2" customFormat="1" ht="13.5" spans="1:6">
      <c r="A1048187" s="16"/>
      <c r="B1048187" s="17"/>
      <c r="C1048187" s="17"/>
      <c r="D1048187" s="17"/>
      <c r="E1048187" s="18"/>
      <c r="F1048187" s="18"/>
    </row>
    <row r="1048188" s="2" customFormat="1" ht="13.5" spans="1:6">
      <c r="A1048188" s="16"/>
      <c r="B1048188" s="17"/>
      <c r="C1048188" s="17"/>
      <c r="D1048188" s="17"/>
      <c r="E1048188" s="18"/>
      <c r="F1048188" s="18"/>
    </row>
    <row r="1048189" s="2" customFormat="1" ht="13.5" spans="1:6">
      <c r="A1048189" s="16"/>
      <c r="B1048189" s="17"/>
      <c r="C1048189" s="17"/>
      <c r="D1048189" s="17"/>
      <c r="E1048189" s="18"/>
      <c r="F1048189" s="18"/>
    </row>
    <row r="1048190" s="2" customFormat="1" ht="13.5" spans="1:6">
      <c r="A1048190" s="16"/>
      <c r="B1048190" s="17"/>
      <c r="C1048190" s="17"/>
      <c r="D1048190" s="17"/>
      <c r="E1048190" s="18"/>
      <c r="F1048190" s="18"/>
    </row>
    <row r="1048191" s="2" customFormat="1" ht="13.5" spans="1:6">
      <c r="A1048191" s="16"/>
      <c r="B1048191" s="17"/>
      <c r="C1048191" s="17"/>
      <c r="D1048191" s="17"/>
      <c r="E1048191" s="18"/>
      <c r="F1048191" s="18"/>
    </row>
    <row r="1048192" s="2" customFormat="1" ht="13.5" spans="1:6">
      <c r="A1048192" s="16"/>
      <c r="B1048192" s="17"/>
      <c r="C1048192" s="17"/>
      <c r="D1048192" s="17"/>
      <c r="E1048192" s="18"/>
      <c r="F1048192" s="18"/>
    </row>
    <row r="1048193" s="2" customFormat="1" ht="13.5" spans="1:6">
      <c r="A1048193" s="16"/>
      <c r="B1048193" s="17"/>
      <c r="C1048193" s="17"/>
      <c r="D1048193" s="17"/>
      <c r="E1048193" s="18"/>
      <c r="F1048193" s="18"/>
    </row>
    <row r="1048194" s="2" customFormat="1" ht="13.5" spans="1:6">
      <c r="A1048194" s="16"/>
      <c r="B1048194" s="17"/>
      <c r="C1048194" s="17"/>
      <c r="D1048194" s="17"/>
      <c r="E1048194" s="18"/>
      <c r="F1048194" s="18"/>
    </row>
    <row r="1048195" s="2" customFormat="1" ht="13.5" spans="1:6">
      <c r="A1048195" s="16"/>
      <c r="B1048195" s="17"/>
      <c r="C1048195" s="17"/>
      <c r="D1048195" s="17"/>
      <c r="E1048195" s="18"/>
      <c r="F1048195" s="18"/>
    </row>
    <row r="1048196" s="2" customFormat="1" ht="13.5" spans="1:6">
      <c r="A1048196" s="16"/>
      <c r="B1048196" s="17"/>
      <c r="C1048196" s="17"/>
      <c r="D1048196" s="17"/>
      <c r="E1048196" s="18"/>
      <c r="F1048196" s="18"/>
    </row>
    <row r="1048197" s="2" customFormat="1" ht="13.5" spans="1:6">
      <c r="A1048197" s="16"/>
      <c r="B1048197" s="17"/>
      <c r="C1048197" s="17"/>
      <c r="D1048197" s="17"/>
      <c r="E1048197" s="18"/>
      <c r="F1048197" s="18"/>
    </row>
    <row r="1048198" s="2" customFormat="1" ht="13.5" spans="1:6">
      <c r="A1048198" s="16"/>
      <c r="B1048198" s="17"/>
      <c r="C1048198" s="17"/>
      <c r="D1048198" s="17"/>
      <c r="E1048198" s="18"/>
      <c r="F1048198" s="18"/>
    </row>
    <row r="1048199" s="2" customFormat="1" ht="13.5" spans="1:6">
      <c r="A1048199" s="16"/>
      <c r="B1048199" s="17"/>
      <c r="C1048199" s="17"/>
      <c r="D1048199" s="17"/>
      <c r="E1048199" s="18"/>
      <c r="F1048199" s="18"/>
    </row>
    <row r="1048200" s="2" customFormat="1" ht="13.5" spans="1:6">
      <c r="A1048200" s="16"/>
      <c r="B1048200" s="17"/>
      <c r="C1048200" s="17"/>
      <c r="D1048200" s="17"/>
      <c r="E1048200" s="18"/>
      <c r="F1048200" s="18"/>
    </row>
    <row r="1048201" s="2" customFormat="1" ht="13.5" spans="1:6">
      <c r="A1048201" s="16"/>
      <c r="B1048201" s="17"/>
      <c r="C1048201" s="17"/>
      <c r="D1048201" s="17"/>
      <c r="E1048201" s="18"/>
      <c r="F1048201" s="18"/>
    </row>
    <row r="1048202" s="2" customFormat="1" ht="13.5" spans="1:6">
      <c r="A1048202" s="16"/>
      <c r="B1048202" s="17"/>
      <c r="C1048202" s="17"/>
      <c r="D1048202" s="17"/>
      <c r="E1048202" s="18"/>
      <c r="F1048202" s="18"/>
    </row>
    <row r="1048203" s="2" customFormat="1" ht="13.5" spans="1:6">
      <c r="A1048203" s="16"/>
      <c r="B1048203" s="17"/>
      <c r="C1048203" s="17"/>
      <c r="D1048203" s="17"/>
      <c r="E1048203" s="18"/>
      <c r="F1048203" s="18"/>
    </row>
    <row r="1048204" s="2" customFormat="1" ht="13.5" spans="1:6">
      <c r="A1048204" s="16"/>
      <c r="B1048204" s="17"/>
      <c r="C1048204" s="17"/>
      <c r="D1048204" s="17"/>
      <c r="E1048204" s="18"/>
      <c r="F1048204" s="18"/>
    </row>
    <row r="1048205" s="2" customFormat="1" ht="13.5" spans="1:6">
      <c r="A1048205" s="16"/>
      <c r="B1048205" s="17"/>
      <c r="C1048205" s="17"/>
      <c r="D1048205" s="17"/>
      <c r="E1048205" s="18"/>
      <c r="F1048205" s="18"/>
    </row>
    <row r="1048206" s="2" customFormat="1" ht="13.5" spans="1:6">
      <c r="A1048206" s="16"/>
      <c r="B1048206" s="17"/>
      <c r="C1048206" s="17"/>
      <c r="D1048206" s="17"/>
      <c r="E1048206" s="18"/>
      <c r="F1048206" s="18"/>
    </row>
    <row r="1048207" s="2" customFormat="1" ht="13.5" spans="1:6">
      <c r="A1048207" s="16"/>
      <c r="B1048207" s="17"/>
      <c r="C1048207" s="17"/>
      <c r="D1048207" s="17"/>
      <c r="E1048207" s="18"/>
      <c r="F1048207" s="18"/>
    </row>
    <row r="1048208" s="2" customFormat="1" ht="13.5" spans="1:6">
      <c r="A1048208" s="16"/>
      <c r="B1048208" s="17"/>
      <c r="C1048208" s="17"/>
      <c r="D1048208" s="17"/>
      <c r="E1048208" s="18"/>
      <c r="F1048208" s="18"/>
    </row>
    <row r="1048209" s="2" customFormat="1" ht="13.5" spans="1:6">
      <c r="A1048209" s="16"/>
      <c r="B1048209" s="17"/>
      <c r="C1048209" s="17"/>
      <c r="D1048209" s="17"/>
      <c r="E1048209" s="18"/>
      <c r="F1048209" s="18"/>
    </row>
    <row r="1048210" s="2" customFormat="1" ht="13.5" spans="1:6">
      <c r="A1048210" s="16"/>
      <c r="B1048210" s="17"/>
      <c r="C1048210" s="17"/>
      <c r="D1048210" s="17"/>
      <c r="E1048210" s="18"/>
      <c r="F1048210" s="18"/>
    </row>
    <row r="1048211" s="2" customFormat="1" ht="13.5" spans="1:6">
      <c r="A1048211" s="16"/>
      <c r="B1048211" s="17"/>
      <c r="C1048211" s="17"/>
      <c r="D1048211" s="17"/>
      <c r="E1048211" s="18"/>
      <c r="F1048211" s="18"/>
    </row>
    <row r="1048212" s="2" customFormat="1" ht="13.5" spans="1:6">
      <c r="A1048212" s="16"/>
      <c r="B1048212" s="17"/>
      <c r="C1048212" s="17"/>
      <c r="D1048212" s="17"/>
      <c r="E1048212" s="18"/>
      <c r="F1048212" s="18"/>
    </row>
    <row r="1048213" s="2" customFormat="1" ht="13.5" spans="1:6">
      <c r="A1048213" s="16"/>
      <c r="B1048213" s="17"/>
      <c r="C1048213" s="17"/>
      <c r="D1048213" s="17"/>
      <c r="E1048213" s="18"/>
      <c r="F1048213" s="18"/>
    </row>
    <row r="1048214" s="2" customFormat="1" ht="13.5" spans="1:6">
      <c r="A1048214" s="16"/>
      <c r="B1048214" s="17"/>
      <c r="C1048214" s="17"/>
      <c r="D1048214" s="17"/>
      <c r="E1048214" s="18"/>
      <c r="F1048214" s="18"/>
    </row>
    <row r="1048215" s="2" customFormat="1" ht="13.5" spans="1:6">
      <c r="A1048215" s="16"/>
      <c r="B1048215" s="17"/>
      <c r="C1048215" s="17"/>
      <c r="D1048215" s="17"/>
      <c r="E1048215" s="18"/>
      <c r="F1048215" s="18"/>
    </row>
    <row r="1048216" s="2" customFormat="1" ht="13.5" spans="1:6">
      <c r="A1048216" s="16"/>
      <c r="B1048216" s="17"/>
      <c r="C1048216" s="17"/>
      <c r="D1048216" s="17"/>
      <c r="E1048216" s="18"/>
      <c r="F1048216" s="18"/>
    </row>
    <row r="1048217" s="2" customFormat="1" ht="13.5" spans="1:6">
      <c r="A1048217" s="16"/>
      <c r="B1048217" s="17"/>
      <c r="C1048217" s="17"/>
      <c r="D1048217" s="17"/>
      <c r="E1048217" s="18"/>
      <c r="F1048217" s="18"/>
    </row>
    <row r="1048218" s="2" customFormat="1" ht="13.5" spans="1:6">
      <c r="A1048218" s="16"/>
      <c r="B1048218" s="17"/>
      <c r="C1048218" s="17"/>
      <c r="D1048218" s="17"/>
      <c r="E1048218" s="18"/>
      <c r="F1048218" s="18"/>
    </row>
    <row r="1048219" s="2" customFormat="1" ht="13.5" spans="1:6">
      <c r="A1048219" s="16"/>
      <c r="B1048219" s="17"/>
      <c r="C1048219" s="17"/>
      <c r="D1048219" s="17"/>
      <c r="E1048219" s="18"/>
      <c r="F1048219" s="18"/>
    </row>
    <row r="1048220" s="2" customFormat="1" ht="13.5" spans="1:6">
      <c r="A1048220" s="16"/>
      <c r="B1048220" s="17"/>
      <c r="C1048220" s="17"/>
      <c r="D1048220" s="17"/>
      <c r="E1048220" s="18"/>
      <c r="F1048220" s="18"/>
    </row>
    <row r="1048221" s="2" customFormat="1" ht="13.5" spans="1:6">
      <c r="A1048221" s="16"/>
      <c r="B1048221" s="17"/>
      <c r="C1048221" s="17"/>
      <c r="D1048221" s="17"/>
      <c r="E1048221" s="18"/>
      <c r="F1048221" s="18"/>
    </row>
    <row r="1048222" s="2" customFormat="1" ht="13.5" spans="1:6">
      <c r="A1048222" s="16"/>
      <c r="B1048222" s="17"/>
      <c r="C1048222" s="17"/>
      <c r="D1048222" s="17"/>
      <c r="E1048222" s="18"/>
      <c r="F1048222" s="18"/>
    </row>
    <row r="1048223" s="2" customFormat="1" ht="13.5" spans="1:6">
      <c r="A1048223" s="16"/>
      <c r="B1048223" s="17"/>
      <c r="C1048223" s="17"/>
      <c r="D1048223" s="17"/>
      <c r="E1048223" s="18"/>
      <c r="F1048223" s="18"/>
    </row>
    <row r="1048224" s="2" customFormat="1" ht="13.5" spans="1:6">
      <c r="A1048224" s="16"/>
      <c r="B1048224" s="17"/>
      <c r="C1048224" s="17"/>
      <c r="D1048224" s="17"/>
      <c r="E1048224" s="18"/>
      <c r="F1048224" s="18"/>
    </row>
    <row r="1048225" s="2" customFormat="1" ht="13.5" spans="1:6">
      <c r="A1048225" s="16"/>
      <c r="B1048225" s="17"/>
      <c r="C1048225" s="17"/>
      <c r="D1048225" s="17"/>
      <c r="E1048225" s="18"/>
      <c r="F1048225" s="18"/>
    </row>
    <row r="1048226" s="2" customFormat="1" ht="13.5" spans="1:6">
      <c r="A1048226" s="16"/>
      <c r="B1048226" s="17"/>
      <c r="C1048226" s="17"/>
      <c r="D1048226" s="17"/>
      <c r="E1048226" s="18"/>
      <c r="F1048226" s="18"/>
    </row>
    <row r="1048227" s="2" customFormat="1" ht="13.5" spans="1:6">
      <c r="A1048227" s="16"/>
      <c r="B1048227" s="17"/>
      <c r="C1048227" s="17"/>
      <c r="D1048227" s="17"/>
      <c r="E1048227" s="18"/>
      <c r="F1048227" s="18"/>
    </row>
    <row r="1048228" s="2" customFormat="1" ht="13.5" spans="1:6">
      <c r="A1048228" s="16"/>
      <c r="B1048228" s="17"/>
      <c r="C1048228" s="17"/>
      <c r="D1048228" s="17"/>
      <c r="E1048228" s="18"/>
      <c r="F1048228" s="18"/>
    </row>
    <row r="1048229" s="2" customFormat="1" ht="13.5" spans="1:6">
      <c r="A1048229" s="16"/>
      <c r="B1048229" s="17"/>
      <c r="C1048229" s="17"/>
      <c r="D1048229" s="17"/>
      <c r="E1048229" s="18"/>
      <c r="F1048229" s="18"/>
    </row>
    <row r="1048230" s="2" customFormat="1" ht="13.5" spans="1:6">
      <c r="A1048230" s="16"/>
      <c r="B1048230" s="17"/>
      <c r="C1048230" s="17"/>
      <c r="D1048230" s="17"/>
      <c r="E1048230" s="18"/>
      <c r="F1048230" s="18"/>
    </row>
    <row r="1048231" s="2" customFormat="1" ht="13.5" spans="1:6">
      <c r="A1048231" s="16"/>
      <c r="B1048231" s="17"/>
      <c r="C1048231" s="17"/>
      <c r="D1048231" s="17"/>
      <c r="E1048231" s="18"/>
      <c r="F1048231" s="18"/>
    </row>
    <row r="1048232" s="2" customFormat="1" ht="13.5" spans="1:6">
      <c r="A1048232" s="16"/>
      <c r="B1048232" s="17"/>
      <c r="C1048232" s="17"/>
      <c r="D1048232" s="17"/>
      <c r="E1048232" s="18"/>
      <c r="F1048232" s="18"/>
    </row>
    <row r="1048233" s="2" customFormat="1" ht="13.5" spans="1:6">
      <c r="A1048233" s="16"/>
      <c r="B1048233" s="17"/>
      <c r="C1048233" s="17"/>
      <c r="D1048233" s="17"/>
      <c r="E1048233" s="18"/>
      <c r="F1048233" s="18"/>
    </row>
    <row r="1048234" s="2" customFormat="1" ht="13.5" spans="1:6">
      <c r="A1048234" s="16"/>
      <c r="B1048234" s="17"/>
      <c r="C1048234" s="17"/>
      <c r="D1048234" s="17"/>
      <c r="E1048234" s="18"/>
      <c r="F1048234" s="18"/>
    </row>
    <row r="1048235" s="2" customFormat="1" ht="13.5" spans="1:6">
      <c r="A1048235" s="16"/>
      <c r="B1048235" s="17"/>
      <c r="C1048235" s="17"/>
      <c r="D1048235" s="17"/>
      <c r="E1048235" s="18"/>
      <c r="F1048235" s="18"/>
    </row>
    <row r="1048236" s="2" customFormat="1" ht="13.5" spans="1:6">
      <c r="A1048236" s="16"/>
      <c r="B1048236" s="17"/>
      <c r="C1048236" s="17"/>
      <c r="D1048236" s="17"/>
      <c r="E1048236" s="18"/>
      <c r="F1048236" s="18"/>
    </row>
    <row r="1048237" s="2" customFormat="1" ht="13.5" spans="1:6">
      <c r="A1048237" s="16"/>
      <c r="B1048237" s="17"/>
      <c r="C1048237" s="17"/>
      <c r="D1048237" s="17"/>
      <c r="E1048237" s="18"/>
      <c r="F1048237" s="18"/>
    </row>
    <row r="1048238" s="2" customFormat="1" ht="13.5" spans="1:6">
      <c r="A1048238" s="16"/>
      <c r="B1048238" s="17"/>
      <c r="C1048238" s="17"/>
      <c r="D1048238" s="17"/>
      <c r="E1048238" s="18"/>
      <c r="F1048238" s="18"/>
    </row>
    <row r="1048239" s="2" customFormat="1" ht="13.5" spans="1:6">
      <c r="A1048239" s="16"/>
      <c r="B1048239" s="17"/>
      <c r="C1048239" s="17"/>
      <c r="D1048239" s="17"/>
      <c r="E1048239" s="18"/>
      <c r="F1048239" s="18"/>
    </row>
    <row r="1048240" s="2" customFormat="1" ht="13.5" spans="1:6">
      <c r="A1048240" s="16"/>
      <c r="B1048240" s="17"/>
      <c r="C1048240" s="17"/>
      <c r="D1048240" s="17"/>
      <c r="E1048240" s="18"/>
      <c r="F1048240" s="18"/>
    </row>
    <row r="1048241" s="2" customFormat="1" ht="13.5" spans="1:6">
      <c r="A1048241" s="16"/>
      <c r="B1048241" s="17"/>
      <c r="C1048241" s="17"/>
      <c r="D1048241" s="17"/>
      <c r="E1048241" s="18"/>
      <c r="F1048241" s="18"/>
    </row>
    <row r="1048242" s="2" customFormat="1" ht="13.5" spans="1:6">
      <c r="A1048242" s="16"/>
      <c r="B1048242" s="17"/>
      <c r="C1048242" s="17"/>
      <c r="D1048242" s="17"/>
      <c r="E1048242" s="18"/>
      <c r="F1048242" s="18"/>
    </row>
    <row r="1048243" s="2" customFormat="1" ht="13.5" spans="1:6">
      <c r="A1048243" s="16"/>
      <c r="B1048243" s="17"/>
      <c r="C1048243" s="17"/>
      <c r="D1048243" s="17"/>
      <c r="E1048243" s="18"/>
      <c r="F1048243" s="18"/>
    </row>
    <row r="1048244" s="2" customFormat="1" ht="13.5" spans="1:6">
      <c r="A1048244" s="16"/>
      <c r="B1048244" s="17"/>
      <c r="C1048244" s="17"/>
      <c r="D1048244" s="17"/>
      <c r="E1048244" s="18"/>
      <c r="F1048244" s="18"/>
    </row>
    <row r="1048245" s="2" customFormat="1" ht="13.5" spans="1:6">
      <c r="A1048245" s="16"/>
      <c r="B1048245" s="17"/>
      <c r="C1048245" s="17"/>
      <c r="D1048245" s="17"/>
      <c r="E1048245" s="18"/>
      <c r="F1048245" s="18"/>
    </row>
    <row r="1048246" s="2" customFormat="1" ht="13.5" spans="1:6">
      <c r="A1048246" s="16"/>
      <c r="B1048246" s="17"/>
      <c r="C1048246" s="17"/>
      <c r="D1048246" s="17"/>
      <c r="E1048246" s="18"/>
      <c r="F1048246" s="18"/>
    </row>
    <row r="1048247" s="2" customFormat="1" ht="13.5" spans="1:6">
      <c r="A1048247" s="16"/>
      <c r="B1048247" s="17"/>
      <c r="C1048247" s="17"/>
      <c r="D1048247" s="17"/>
      <c r="E1048247" s="18"/>
      <c r="F1048247" s="18"/>
    </row>
    <row r="1048248" s="2" customFormat="1" ht="13.5" spans="1:6">
      <c r="A1048248" s="16"/>
      <c r="B1048248" s="17"/>
      <c r="C1048248" s="17"/>
      <c r="D1048248" s="17"/>
      <c r="E1048248" s="18"/>
      <c r="F1048248" s="18"/>
    </row>
    <row r="1048249" s="2" customFormat="1" ht="13.5" spans="1:6">
      <c r="A1048249" s="16"/>
      <c r="B1048249" s="17"/>
      <c r="C1048249" s="17"/>
      <c r="D1048249" s="17"/>
      <c r="E1048249" s="18"/>
      <c r="F1048249" s="18"/>
    </row>
    <row r="1048250" s="2" customFormat="1" ht="13.5" spans="1:6">
      <c r="A1048250" s="16"/>
      <c r="B1048250" s="17"/>
      <c r="C1048250" s="17"/>
      <c r="D1048250" s="17"/>
      <c r="E1048250" s="18"/>
      <c r="F1048250" s="18"/>
    </row>
    <row r="1048251" s="2" customFormat="1" ht="13.5" spans="1:6">
      <c r="A1048251" s="16"/>
      <c r="B1048251" s="17"/>
      <c r="C1048251" s="17"/>
      <c r="D1048251" s="17"/>
      <c r="E1048251" s="18"/>
      <c r="F1048251" s="18"/>
    </row>
    <row r="1048252" s="2" customFormat="1" ht="13.5" spans="1:6">
      <c r="A1048252" s="16"/>
      <c r="B1048252" s="17"/>
      <c r="C1048252" s="17"/>
      <c r="D1048252" s="17"/>
      <c r="E1048252" s="18"/>
      <c r="F1048252" s="18"/>
    </row>
    <row r="1048253" s="2" customFormat="1" ht="13.5" spans="1:6">
      <c r="A1048253" s="16"/>
      <c r="B1048253" s="17"/>
      <c r="C1048253" s="17"/>
      <c r="D1048253" s="17"/>
      <c r="E1048253" s="18"/>
      <c r="F1048253" s="18"/>
    </row>
    <row r="1048254" s="2" customFormat="1" ht="13.5" spans="1:6">
      <c r="A1048254" s="16"/>
      <c r="B1048254" s="17"/>
      <c r="C1048254" s="17"/>
      <c r="D1048254" s="17"/>
      <c r="E1048254" s="18"/>
      <c r="F1048254" s="18"/>
    </row>
    <row r="1048255" s="2" customFormat="1" ht="13.5" spans="1:6">
      <c r="A1048255" s="16"/>
      <c r="B1048255" s="17"/>
      <c r="C1048255" s="17"/>
      <c r="D1048255" s="17"/>
      <c r="E1048255" s="18"/>
      <c r="F1048255" s="18"/>
    </row>
    <row r="1048256" s="2" customFormat="1" ht="13.5" spans="1:6">
      <c r="A1048256" s="16"/>
      <c r="B1048256" s="17"/>
      <c r="C1048256" s="17"/>
      <c r="D1048256" s="17"/>
      <c r="E1048256" s="18"/>
      <c r="F1048256" s="18"/>
    </row>
    <row r="1048257" s="2" customFormat="1" ht="13.5" spans="1:6">
      <c r="A1048257" s="16"/>
      <c r="B1048257" s="17"/>
      <c r="C1048257" s="17"/>
      <c r="D1048257" s="17"/>
      <c r="E1048257" s="18"/>
      <c r="F1048257" s="18"/>
    </row>
    <row r="1048258" s="2" customFormat="1" ht="13.5" spans="1:6">
      <c r="A1048258" s="16"/>
      <c r="B1048258" s="17"/>
      <c r="C1048258" s="17"/>
      <c r="D1048258" s="17"/>
      <c r="E1048258" s="18"/>
      <c r="F1048258" s="18"/>
    </row>
    <row r="1048259" s="2" customFormat="1" ht="13.5" spans="1:6">
      <c r="A1048259" s="16"/>
      <c r="B1048259" s="17"/>
      <c r="C1048259" s="17"/>
      <c r="D1048259" s="17"/>
      <c r="E1048259" s="18"/>
      <c r="F1048259" s="18"/>
    </row>
    <row r="1048260" s="2" customFormat="1" ht="13.5" spans="1:6">
      <c r="A1048260" s="16"/>
      <c r="B1048260" s="17"/>
      <c r="C1048260" s="17"/>
      <c r="D1048260" s="17"/>
      <c r="E1048260" s="18"/>
      <c r="F1048260" s="18"/>
    </row>
    <row r="1048261" s="2" customFormat="1" ht="13.5" spans="1:6">
      <c r="A1048261" s="16"/>
      <c r="B1048261" s="17"/>
      <c r="C1048261" s="17"/>
      <c r="D1048261" s="17"/>
      <c r="E1048261" s="18"/>
      <c r="F1048261" s="18"/>
    </row>
    <row r="1048262" s="2" customFormat="1" ht="13.5" spans="1:6">
      <c r="A1048262" s="16"/>
      <c r="B1048262" s="17"/>
      <c r="C1048262" s="17"/>
      <c r="D1048262" s="17"/>
      <c r="E1048262" s="18"/>
      <c r="F1048262" s="18"/>
    </row>
    <row r="1048263" s="2" customFormat="1" ht="13.5" spans="1:6">
      <c r="A1048263" s="16"/>
      <c r="B1048263" s="17"/>
      <c r="C1048263" s="17"/>
      <c r="D1048263" s="17"/>
      <c r="E1048263" s="18"/>
      <c r="F1048263" s="18"/>
    </row>
    <row r="1048264" s="2" customFormat="1" ht="13.5" spans="1:6">
      <c r="A1048264" s="16"/>
      <c r="B1048264" s="17"/>
      <c r="C1048264" s="17"/>
      <c r="D1048264" s="17"/>
      <c r="E1048264" s="18"/>
      <c r="F1048264" s="18"/>
    </row>
    <row r="1048265" s="2" customFormat="1" ht="13.5" spans="1:6">
      <c r="A1048265" s="16"/>
      <c r="B1048265" s="17"/>
      <c r="C1048265" s="17"/>
      <c r="D1048265" s="17"/>
      <c r="E1048265" s="18"/>
      <c r="F1048265" s="18"/>
    </row>
    <row r="1048266" s="2" customFormat="1" ht="13.5" spans="1:6">
      <c r="A1048266" s="16"/>
      <c r="B1048266" s="17"/>
      <c r="C1048266" s="17"/>
      <c r="D1048266" s="17"/>
      <c r="E1048266" s="18"/>
      <c r="F1048266" s="18"/>
    </row>
    <row r="1048267" s="2" customFormat="1" ht="13.5" spans="1:6">
      <c r="A1048267" s="16"/>
      <c r="B1048267" s="17"/>
      <c r="C1048267" s="17"/>
      <c r="D1048267" s="17"/>
      <c r="E1048267" s="18"/>
      <c r="F1048267" s="18"/>
    </row>
    <row r="1048268" s="2" customFormat="1" ht="13.5" spans="1:6">
      <c r="A1048268" s="16"/>
      <c r="B1048268" s="17"/>
      <c r="C1048268" s="17"/>
      <c r="D1048268" s="17"/>
      <c r="E1048268" s="18"/>
      <c r="F1048268" s="18"/>
    </row>
    <row r="1048269" s="2" customFormat="1" ht="13.5" spans="1:6">
      <c r="A1048269" s="16"/>
      <c r="B1048269" s="17"/>
      <c r="C1048269" s="17"/>
      <c r="D1048269" s="17"/>
      <c r="E1048269" s="18"/>
      <c r="F1048269" s="18"/>
    </row>
    <row r="1048270" s="2" customFormat="1" ht="13.5" spans="1:6">
      <c r="A1048270" s="16"/>
      <c r="B1048270" s="17"/>
      <c r="C1048270" s="17"/>
      <c r="D1048270" s="17"/>
      <c r="E1048270" s="18"/>
      <c r="F1048270" s="18"/>
    </row>
    <row r="1048271" s="2" customFormat="1" ht="13.5" spans="1:6">
      <c r="A1048271" s="16"/>
      <c r="B1048271" s="17"/>
      <c r="C1048271" s="17"/>
      <c r="D1048271" s="17"/>
      <c r="E1048271" s="18"/>
      <c r="F1048271" s="18"/>
    </row>
    <row r="1048272" s="2" customFormat="1" ht="13.5" spans="1:6">
      <c r="A1048272" s="16"/>
      <c r="B1048272" s="17"/>
      <c r="C1048272" s="17"/>
      <c r="D1048272" s="17"/>
      <c r="E1048272" s="18"/>
      <c r="F1048272" s="18"/>
    </row>
    <row r="1048273" s="2" customFormat="1" ht="13.5" spans="1:6">
      <c r="A1048273" s="16"/>
      <c r="B1048273" s="17"/>
      <c r="C1048273" s="17"/>
      <c r="D1048273" s="17"/>
      <c r="E1048273" s="18"/>
      <c r="F1048273" s="18"/>
    </row>
    <row r="1048274" s="2" customFormat="1" ht="13.5" spans="1:6">
      <c r="A1048274" s="16"/>
      <c r="B1048274" s="17"/>
      <c r="C1048274" s="17"/>
      <c r="D1048274" s="17"/>
      <c r="E1048274" s="18"/>
      <c r="F1048274" s="18"/>
    </row>
    <row r="1048275" s="2" customFormat="1" ht="13.5" spans="1:6">
      <c r="A1048275" s="16"/>
      <c r="B1048275" s="17"/>
      <c r="C1048275" s="17"/>
      <c r="D1048275" s="17"/>
      <c r="E1048275" s="18"/>
      <c r="F1048275" s="18"/>
    </row>
    <row r="1048276" s="2" customFormat="1" ht="13.5" spans="1:6">
      <c r="A1048276" s="16"/>
      <c r="B1048276" s="17"/>
      <c r="C1048276" s="17"/>
      <c r="D1048276" s="17"/>
      <c r="E1048276" s="18"/>
      <c r="F1048276" s="18"/>
    </row>
    <row r="1048277" s="2" customFormat="1" ht="13.5" spans="1:6">
      <c r="A1048277" s="16"/>
      <c r="B1048277" s="17"/>
      <c r="C1048277" s="17"/>
      <c r="D1048277" s="17"/>
      <c r="E1048277" s="18"/>
      <c r="F1048277" s="18"/>
    </row>
    <row r="1048278" s="2" customFormat="1" ht="13.5" spans="1:6">
      <c r="A1048278" s="16"/>
      <c r="B1048278" s="17"/>
      <c r="C1048278" s="17"/>
      <c r="D1048278" s="17"/>
      <c r="E1048278" s="18"/>
      <c r="F1048278" s="18"/>
    </row>
    <row r="1048279" s="2" customFormat="1" ht="13.5" spans="1:6">
      <c r="A1048279" s="16"/>
      <c r="B1048279" s="17"/>
      <c r="C1048279" s="17"/>
      <c r="D1048279" s="17"/>
      <c r="E1048279" s="18"/>
      <c r="F1048279" s="18"/>
    </row>
    <row r="1048280" s="2" customFormat="1" ht="13.5" spans="1:6">
      <c r="A1048280" s="16"/>
      <c r="B1048280" s="17"/>
      <c r="C1048280" s="17"/>
      <c r="D1048280" s="17"/>
      <c r="E1048280" s="18"/>
      <c r="F1048280" s="18"/>
    </row>
    <row r="1048281" s="2" customFormat="1" ht="13.5" spans="1:6">
      <c r="A1048281" s="16"/>
      <c r="B1048281" s="17"/>
      <c r="C1048281" s="17"/>
      <c r="D1048281" s="17"/>
      <c r="E1048281" s="18"/>
      <c r="F1048281" s="18"/>
    </row>
    <row r="1048282" s="2" customFormat="1" ht="13.5" spans="1:6">
      <c r="A1048282" s="16"/>
      <c r="B1048282" s="17"/>
      <c r="C1048282" s="17"/>
      <c r="D1048282" s="17"/>
      <c r="E1048282" s="18"/>
      <c r="F1048282" s="18"/>
    </row>
    <row r="1048283" s="2" customFormat="1" ht="13.5" spans="1:6">
      <c r="A1048283" s="16"/>
      <c r="B1048283" s="17"/>
      <c r="C1048283" s="17"/>
      <c r="D1048283" s="17"/>
      <c r="E1048283" s="18"/>
      <c r="F1048283" s="18"/>
    </row>
    <row r="1048284" s="2" customFormat="1" ht="13.5" spans="1:6">
      <c r="A1048284" s="16"/>
      <c r="B1048284" s="17"/>
      <c r="C1048284" s="17"/>
      <c r="D1048284" s="17"/>
      <c r="E1048284" s="18"/>
      <c r="F1048284" s="18"/>
    </row>
    <row r="1048285" s="2" customFormat="1" ht="13.5" spans="1:6">
      <c r="A1048285" s="16"/>
      <c r="B1048285" s="17"/>
      <c r="C1048285" s="17"/>
      <c r="D1048285" s="17"/>
      <c r="E1048285" s="18"/>
      <c r="F1048285" s="18"/>
    </row>
    <row r="1048286" s="2" customFormat="1" ht="13.5" spans="1:6">
      <c r="A1048286" s="16"/>
      <c r="B1048286" s="17"/>
      <c r="C1048286" s="17"/>
      <c r="D1048286" s="17"/>
      <c r="E1048286" s="18"/>
      <c r="F1048286" s="18"/>
    </row>
    <row r="1048287" s="2" customFormat="1" ht="13.5" spans="1:6">
      <c r="A1048287" s="16"/>
      <c r="B1048287" s="17"/>
      <c r="C1048287" s="17"/>
      <c r="D1048287" s="17"/>
      <c r="E1048287" s="18"/>
      <c r="F1048287" s="18"/>
    </row>
    <row r="1048288" s="2" customFormat="1" ht="13.5" spans="1:6">
      <c r="A1048288" s="16"/>
      <c r="B1048288" s="17"/>
      <c r="C1048288" s="17"/>
      <c r="D1048288" s="17"/>
      <c r="E1048288" s="18"/>
      <c r="F1048288" s="18"/>
    </row>
    <row r="1048289" s="2" customFormat="1" ht="13.5" spans="1:6">
      <c r="A1048289" s="16"/>
      <c r="B1048289" s="17"/>
      <c r="C1048289" s="17"/>
      <c r="D1048289" s="17"/>
      <c r="E1048289" s="18"/>
      <c r="F1048289" s="18"/>
    </row>
    <row r="1048290" s="2" customFormat="1" ht="13.5" spans="1:6">
      <c r="A1048290" s="16"/>
      <c r="B1048290" s="17"/>
      <c r="C1048290" s="17"/>
      <c r="D1048290" s="17"/>
      <c r="E1048290" s="18"/>
      <c r="F1048290" s="18"/>
    </row>
    <row r="1048291" s="2" customFormat="1" ht="13.5" spans="1:6">
      <c r="A1048291" s="16"/>
      <c r="B1048291" s="17"/>
      <c r="C1048291" s="17"/>
      <c r="D1048291" s="17"/>
      <c r="E1048291" s="18"/>
      <c r="F1048291" s="18"/>
    </row>
    <row r="1048292" s="2" customFormat="1" ht="13.5" spans="1:6">
      <c r="A1048292" s="16"/>
      <c r="B1048292" s="17"/>
      <c r="C1048292" s="17"/>
      <c r="D1048292" s="17"/>
      <c r="E1048292" s="18"/>
      <c r="F1048292" s="18"/>
    </row>
    <row r="1048293" s="2" customFormat="1" ht="13.5" spans="1:6">
      <c r="A1048293" s="16"/>
      <c r="B1048293" s="17"/>
      <c r="C1048293" s="17"/>
      <c r="D1048293" s="17"/>
      <c r="E1048293" s="18"/>
      <c r="F1048293" s="18"/>
    </row>
    <row r="1048294" s="2" customFormat="1" ht="13.5" spans="1:6">
      <c r="A1048294" s="16"/>
      <c r="B1048294" s="17"/>
      <c r="C1048294" s="17"/>
      <c r="D1048294" s="17"/>
      <c r="E1048294" s="18"/>
      <c r="F1048294" s="18"/>
    </row>
    <row r="1048295" s="2" customFormat="1" ht="13.5" spans="1:6">
      <c r="A1048295" s="16"/>
      <c r="B1048295" s="17"/>
      <c r="C1048295" s="17"/>
      <c r="D1048295" s="17"/>
      <c r="E1048295" s="18"/>
      <c r="F1048295" s="18"/>
    </row>
    <row r="1048296" s="2" customFormat="1" ht="13.5" spans="1:6">
      <c r="A1048296" s="16"/>
      <c r="B1048296" s="17"/>
      <c r="C1048296" s="17"/>
      <c r="D1048296" s="17"/>
      <c r="E1048296" s="18"/>
      <c r="F1048296" s="18"/>
    </row>
    <row r="1048297" s="2" customFormat="1" ht="13.5" spans="1:6">
      <c r="A1048297" s="16"/>
      <c r="B1048297" s="17"/>
      <c r="C1048297" s="17"/>
      <c r="D1048297" s="17"/>
      <c r="E1048297" s="18"/>
      <c r="F1048297" s="18"/>
    </row>
    <row r="1048298" s="2" customFormat="1" ht="13.5" spans="1:6">
      <c r="A1048298" s="16"/>
      <c r="B1048298" s="17"/>
      <c r="C1048298" s="17"/>
      <c r="D1048298" s="17"/>
      <c r="E1048298" s="18"/>
      <c r="F1048298" s="18"/>
    </row>
    <row r="1048299" s="2" customFormat="1" ht="13.5" spans="1:6">
      <c r="A1048299" s="16"/>
      <c r="B1048299" s="17"/>
      <c r="C1048299" s="17"/>
      <c r="D1048299" s="17"/>
      <c r="E1048299" s="18"/>
      <c r="F1048299" s="18"/>
    </row>
    <row r="1048300" s="2" customFormat="1" ht="13.5" spans="1:6">
      <c r="A1048300" s="16"/>
      <c r="B1048300" s="17"/>
      <c r="C1048300" s="17"/>
      <c r="D1048300" s="17"/>
      <c r="E1048300" s="18"/>
      <c r="F1048300" s="18"/>
    </row>
    <row r="1048301" s="2" customFormat="1" ht="13.5" spans="1:6">
      <c r="A1048301" s="16"/>
      <c r="B1048301" s="17"/>
      <c r="C1048301" s="17"/>
      <c r="D1048301" s="17"/>
      <c r="E1048301" s="18"/>
      <c r="F1048301" s="18"/>
    </row>
    <row r="1048302" s="2" customFormat="1" ht="13.5" spans="1:6">
      <c r="A1048302" s="16"/>
      <c r="B1048302" s="17"/>
      <c r="C1048302" s="17"/>
      <c r="D1048302" s="17"/>
      <c r="E1048302" s="18"/>
      <c r="F1048302" s="18"/>
    </row>
    <row r="1048303" s="2" customFormat="1" ht="13.5" spans="1:6">
      <c r="A1048303" s="16"/>
      <c r="B1048303" s="17"/>
      <c r="C1048303" s="17"/>
      <c r="D1048303" s="17"/>
      <c r="E1048303" s="18"/>
      <c r="F1048303" s="18"/>
    </row>
    <row r="1048304" s="2" customFormat="1" ht="13.5" spans="1:6">
      <c r="A1048304" s="16"/>
      <c r="B1048304" s="17"/>
      <c r="C1048304" s="17"/>
      <c r="D1048304" s="17"/>
      <c r="E1048304" s="18"/>
      <c r="F1048304" s="18"/>
    </row>
    <row r="1048305" s="2" customFormat="1" ht="13.5" spans="1:6">
      <c r="A1048305" s="16"/>
      <c r="B1048305" s="17"/>
      <c r="C1048305" s="17"/>
      <c r="D1048305" s="17"/>
      <c r="E1048305" s="18"/>
      <c r="F1048305" s="18"/>
    </row>
    <row r="1048306" s="2" customFormat="1" ht="13.5" spans="1:6">
      <c r="A1048306" s="16"/>
      <c r="B1048306" s="17"/>
      <c r="C1048306" s="17"/>
      <c r="D1048306" s="17"/>
      <c r="E1048306" s="18"/>
      <c r="F1048306" s="18"/>
    </row>
    <row r="1048307" s="2" customFormat="1" ht="13.5" spans="1:6">
      <c r="A1048307" s="16"/>
      <c r="B1048307" s="17"/>
      <c r="C1048307" s="17"/>
      <c r="D1048307" s="17"/>
      <c r="E1048307" s="18"/>
      <c r="F1048307" s="18"/>
    </row>
    <row r="1048308" s="2" customFormat="1" ht="13.5" spans="1:6">
      <c r="A1048308" s="16"/>
      <c r="B1048308" s="17"/>
      <c r="C1048308" s="17"/>
      <c r="D1048308" s="17"/>
      <c r="E1048308" s="18"/>
      <c r="F1048308" s="18"/>
    </row>
    <row r="1048309" s="2" customFormat="1" ht="13.5" spans="1:6">
      <c r="A1048309" s="16"/>
      <c r="B1048309" s="17"/>
      <c r="C1048309" s="17"/>
      <c r="D1048309" s="17"/>
      <c r="E1048309" s="18"/>
      <c r="F1048309" s="18"/>
    </row>
    <row r="1048310" s="2" customFormat="1" ht="13.5" spans="1:6">
      <c r="A1048310" s="16"/>
      <c r="B1048310" s="17"/>
      <c r="C1048310" s="17"/>
      <c r="D1048310" s="17"/>
      <c r="E1048310" s="18"/>
      <c r="F1048310" s="18"/>
    </row>
    <row r="1048311" s="2" customFormat="1" ht="13.5" spans="1:6">
      <c r="A1048311" s="16"/>
      <c r="B1048311" s="17"/>
      <c r="C1048311" s="17"/>
      <c r="D1048311" s="17"/>
      <c r="E1048311" s="18"/>
      <c r="F1048311" s="18"/>
    </row>
    <row r="1048312" s="2" customFormat="1" ht="13.5" spans="1:6">
      <c r="A1048312" s="16"/>
      <c r="B1048312" s="17"/>
      <c r="C1048312" s="17"/>
      <c r="D1048312" s="17"/>
      <c r="E1048312" s="18"/>
      <c r="F1048312" s="18"/>
    </row>
    <row r="1048313" s="2" customFormat="1" ht="13.5" spans="1:6">
      <c r="A1048313" s="16"/>
      <c r="B1048313" s="17"/>
      <c r="C1048313" s="17"/>
      <c r="D1048313" s="17"/>
      <c r="E1048313" s="18"/>
      <c r="F1048313" s="18"/>
    </row>
    <row r="1048314" s="2" customFormat="1" ht="13.5" spans="1:6">
      <c r="A1048314" s="16"/>
      <c r="B1048314" s="17"/>
      <c r="C1048314" s="17"/>
      <c r="D1048314" s="17"/>
      <c r="E1048314" s="18"/>
      <c r="F1048314" s="18"/>
    </row>
    <row r="1048315" s="2" customFormat="1" ht="13.5" spans="1:6">
      <c r="A1048315" s="16"/>
      <c r="B1048315" s="17"/>
      <c r="C1048315" s="17"/>
      <c r="D1048315" s="17"/>
      <c r="E1048315" s="18"/>
      <c r="F1048315" s="18"/>
    </row>
    <row r="1048316" s="2" customFormat="1" ht="13.5" spans="1:6">
      <c r="A1048316" s="16"/>
      <c r="B1048316" s="17"/>
      <c r="C1048316" s="17"/>
      <c r="D1048316" s="17"/>
      <c r="E1048316" s="18"/>
      <c r="F1048316" s="18"/>
    </row>
    <row r="1048317" s="2" customFormat="1" ht="13.5" spans="1:6">
      <c r="A1048317" s="16"/>
      <c r="B1048317" s="17"/>
      <c r="C1048317" s="17"/>
      <c r="D1048317" s="17"/>
      <c r="E1048317" s="18"/>
      <c r="F1048317" s="18"/>
    </row>
    <row r="1048318" s="2" customFormat="1" ht="13.5" spans="1:6">
      <c r="A1048318" s="16"/>
      <c r="B1048318" s="17"/>
      <c r="C1048318" s="17"/>
      <c r="D1048318" s="17"/>
      <c r="E1048318" s="18"/>
      <c r="F1048318" s="18"/>
    </row>
    <row r="1048319" s="2" customFormat="1" ht="13.5" spans="1:6">
      <c r="A1048319" s="16"/>
      <c r="B1048319" s="17"/>
      <c r="C1048319" s="17"/>
      <c r="D1048319" s="17"/>
      <c r="E1048319" s="18"/>
      <c r="F1048319" s="18"/>
    </row>
    <row r="1048320" s="2" customFormat="1" ht="13.5" spans="1:6">
      <c r="A1048320" s="16"/>
      <c r="B1048320" s="17"/>
      <c r="C1048320" s="17"/>
      <c r="D1048320" s="17"/>
      <c r="E1048320" s="18"/>
      <c r="F1048320" s="18"/>
    </row>
    <row r="1048321" s="2" customFormat="1" ht="13.5" spans="1:6">
      <c r="A1048321" s="16"/>
      <c r="B1048321" s="17"/>
      <c r="C1048321" s="17"/>
      <c r="D1048321" s="17"/>
      <c r="E1048321" s="18"/>
      <c r="F1048321" s="18"/>
    </row>
    <row r="1048322" s="2" customFormat="1" ht="13.5" spans="1:6">
      <c r="A1048322" s="16"/>
      <c r="B1048322" s="17"/>
      <c r="C1048322" s="17"/>
      <c r="D1048322" s="17"/>
      <c r="E1048322" s="18"/>
      <c r="F1048322" s="18"/>
    </row>
    <row r="1048323" s="2" customFormat="1" ht="13.5" spans="1:6">
      <c r="A1048323" s="16"/>
      <c r="B1048323" s="17"/>
      <c r="C1048323" s="17"/>
      <c r="D1048323" s="17"/>
      <c r="E1048323" s="18"/>
      <c r="F1048323" s="18"/>
    </row>
    <row r="1048324" s="2" customFormat="1" ht="13.5" spans="1:6">
      <c r="A1048324" s="16"/>
      <c r="B1048324" s="17"/>
      <c r="C1048324" s="17"/>
      <c r="D1048324" s="17"/>
      <c r="E1048324" s="18"/>
      <c r="F1048324" s="18"/>
    </row>
    <row r="1048325" s="2" customFormat="1" ht="13.5" spans="1:6">
      <c r="A1048325" s="16"/>
      <c r="B1048325" s="17"/>
      <c r="C1048325" s="17"/>
      <c r="D1048325" s="17"/>
      <c r="E1048325" s="18"/>
      <c r="F1048325" s="18"/>
    </row>
    <row r="1048326" s="2" customFormat="1" ht="13.5" spans="1:6">
      <c r="A1048326" s="16"/>
      <c r="B1048326" s="17"/>
      <c r="C1048326" s="17"/>
      <c r="D1048326" s="17"/>
      <c r="E1048326" s="18"/>
      <c r="F1048326" s="18"/>
    </row>
    <row r="1048327" s="2" customFormat="1" ht="13.5" spans="1:6">
      <c r="A1048327" s="16"/>
      <c r="B1048327" s="17"/>
      <c r="C1048327" s="17"/>
      <c r="D1048327" s="17"/>
      <c r="E1048327" s="18"/>
      <c r="F1048327" s="18"/>
    </row>
    <row r="1048328" s="2" customFormat="1" ht="13.5" spans="1:6">
      <c r="A1048328" s="16"/>
      <c r="B1048328" s="17"/>
      <c r="C1048328" s="17"/>
      <c r="D1048328" s="17"/>
      <c r="E1048328" s="18"/>
      <c r="F1048328" s="18"/>
    </row>
    <row r="1048329" s="2" customFormat="1" ht="13.5" spans="1:6">
      <c r="A1048329" s="16"/>
      <c r="B1048329" s="17"/>
      <c r="C1048329" s="17"/>
      <c r="D1048329" s="17"/>
      <c r="E1048329" s="18"/>
      <c r="F1048329" s="18"/>
    </row>
    <row r="1048330" s="2" customFormat="1" ht="13.5" spans="1:6">
      <c r="A1048330" s="16"/>
      <c r="B1048330" s="17"/>
      <c r="C1048330" s="17"/>
      <c r="D1048330" s="17"/>
      <c r="E1048330" s="18"/>
      <c r="F1048330" s="18"/>
    </row>
    <row r="1048331" s="2" customFormat="1" ht="13.5" spans="1:6">
      <c r="A1048331" s="16"/>
      <c r="B1048331" s="17"/>
      <c r="C1048331" s="17"/>
      <c r="D1048331" s="17"/>
      <c r="E1048331" s="18"/>
      <c r="F1048331" s="18"/>
    </row>
    <row r="1048332" s="2" customFormat="1" ht="13.5" spans="1:6">
      <c r="A1048332" s="16"/>
      <c r="B1048332" s="17"/>
      <c r="C1048332" s="17"/>
      <c r="D1048332" s="17"/>
      <c r="E1048332" s="18"/>
      <c r="F1048332" s="18"/>
    </row>
    <row r="1048333" s="2" customFormat="1" ht="13.5" spans="1:6">
      <c r="A1048333" s="16"/>
      <c r="B1048333" s="17"/>
      <c r="C1048333" s="17"/>
      <c r="D1048333" s="17"/>
      <c r="E1048333" s="18"/>
      <c r="F1048333" s="18"/>
    </row>
    <row r="1048334" s="2" customFormat="1" ht="13.5" spans="1:6">
      <c r="A1048334" s="16"/>
      <c r="B1048334" s="17"/>
      <c r="C1048334" s="17"/>
      <c r="D1048334" s="17"/>
      <c r="E1048334" s="18"/>
      <c r="F1048334" s="18"/>
    </row>
    <row r="1048335" s="2" customFormat="1" ht="13.5" spans="1:6">
      <c r="A1048335" s="16"/>
      <c r="B1048335" s="17"/>
      <c r="C1048335" s="17"/>
      <c r="D1048335" s="17"/>
      <c r="E1048335" s="18"/>
      <c r="F1048335" s="18"/>
    </row>
    <row r="1048336" s="2" customFormat="1" ht="13.5" spans="1:6">
      <c r="A1048336" s="16"/>
      <c r="B1048336" s="17"/>
      <c r="C1048336" s="17"/>
      <c r="D1048336" s="17"/>
      <c r="E1048336" s="18"/>
      <c r="F1048336" s="18"/>
    </row>
    <row r="1048337" s="2" customFormat="1" ht="13.5" spans="1:6">
      <c r="A1048337" s="16"/>
      <c r="B1048337" s="17"/>
      <c r="C1048337" s="17"/>
      <c r="D1048337" s="17"/>
      <c r="E1048337" s="18"/>
      <c r="F1048337" s="18"/>
    </row>
    <row r="1048338" s="2" customFormat="1" ht="13.5" spans="1:6">
      <c r="A1048338" s="16"/>
      <c r="B1048338" s="17"/>
      <c r="C1048338" s="17"/>
      <c r="D1048338" s="17"/>
      <c r="E1048338" s="18"/>
      <c r="F1048338" s="18"/>
    </row>
    <row r="1048339" s="2" customFormat="1" ht="13.5" spans="1:6">
      <c r="A1048339" s="16"/>
      <c r="B1048339" s="17"/>
      <c r="C1048339" s="17"/>
      <c r="D1048339" s="17"/>
      <c r="E1048339" s="18"/>
      <c r="F1048339" s="18"/>
    </row>
    <row r="1048340" s="2" customFormat="1" ht="13.5" spans="1:6">
      <c r="A1048340" s="16"/>
      <c r="B1048340" s="17"/>
      <c r="C1048340" s="17"/>
      <c r="D1048340" s="17"/>
      <c r="E1048340" s="18"/>
      <c r="F1048340" s="18"/>
    </row>
    <row r="1048341" s="2" customFormat="1" ht="13.5" spans="1:6">
      <c r="A1048341" s="16"/>
      <c r="B1048341" s="17"/>
      <c r="C1048341" s="17"/>
      <c r="D1048341" s="17"/>
      <c r="E1048341" s="18"/>
      <c r="F1048341" s="18"/>
    </row>
    <row r="1048342" s="2" customFormat="1" ht="13.5" spans="1:6">
      <c r="A1048342" s="16"/>
      <c r="B1048342" s="17"/>
      <c r="C1048342" s="17"/>
      <c r="D1048342" s="17"/>
      <c r="E1048342" s="18"/>
      <c r="F1048342" s="18"/>
    </row>
    <row r="1048343" s="2" customFormat="1" ht="13.5" spans="1:6">
      <c r="A1048343" s="16"/>
      <c r="B1048343" s="17"/>
      <c r="C1048343" s="17"/>
      <c r="D1048343" s="17"/>
      <c r="E1048343" s="18"/>
      <c r="F1048343" s="18"/>
    </row>
    <row r="1048344" s="2" customFormat="1" ht="13.5" spans="1:6">
      <c r="A1048344" s="16"/>
      <c r="B1048344" s="17"/>
      <c r="C1048344" s="17"/>
      <c r="D1048344" s="17"/>
      <c r="E1048344" s="18"/>
      <c r="F1048344" s="18"/>
    </row>
    <row r="1048345" s="2" customFormat="1" ht="13.5" spans="1:6">
      <c r="A1048345" s="16"/>
      <c r="B1048345" s="17"/>
      <c r="C1048345" s="17"/>
      <c r="D1048345" s="17"/>
      <c r="E1048345" s="18"/>
      <c r="F1048345" s="18"/>
    </row>
    <row r="1048346" s="2" customFormat="1" ht="13.5" spans="1:6">
      <c r="A1048346" s="16"/>
      <c r="B1048346" s="17"/>
      <c r="C1048346" s="17"/>
      <c r="D1048346" s="17"/>
      <c r="E1048346" s="18"/>
      <c r="F1048346" s="18"/>
    </row>
    <row r="1048347" s="2" customFormat="1" ht="13.5" spans="1:6">
      <c r="A1048347" s="16"/>
      <c r="B1048347" s="17"/>
      <c r="C1048347" s="17"/>
      <c r="D1048347" s="17"/>
      <c r="E1048347" s="18"/>
      <c r="F1048347" s="18"/>
    </row>
    <row r="1048348" s="2" customFormat="1" ht="13.5" spans="1:6">
      <c r="A1048348" s="16"/>
      <c r="B1048348" s="17"/>
      <c r="C1048348" s="17"/>
      <c r="D1048348" s="17"/>
      <c r="E1048348" s="18"/>
      <c r="F1048348" s="18"/>
    </row>
    <row r="1048349" s="2" customFormat="1" ht="13.5" spans="1:6">
      <c r="A1048349" s="16"/>
      <c r="B1048349" s="17"/>
      <c r="C1048349" s="17"/>
      <c r="D1048349" s="17"/>
      <c r="E1048349" s="18"/>
      <c r="F1048349" s="18"/>
    </row>
    <row r="1048350" s="2" customFormat="1" ht="13.5" spans="1:6">
      <c r="A1048350" s="16"/>
      <c r="B1048350" s="17"/>
      <c r="C1048350" s="17"/>
      <c r="D1048350" s="17"/>
      <c r="E1048350" s="18"/>
      <c r="F1048350" s="18"/>
    </row>
    <row r="1048351" s="2" customFormat="1" ht="13.5" spans="1:6">
      <c r="A1048351" s="16"/>
      <c r="B1048351" s="17"/>
      <c r="C1048351" s="17"/>
      <c r="D1048351" s="17"/>
      <c r="E1048351" s="18"/>
      <c r="F1048351" s="18"/>
    </row>
    <row r="1048352" s="2" customFormat="1" ht="13.5" spans="1:6">
      <c r="A1048352" s="16"/>
      <c r="B1048352" s="17"/>
      <c r="C1048352" s="17"/>
      <c r="D1048352" s="17"/>
      <c r="E1048352" s="18"/>
      <c r="F1048352" s="18"/>
    </row>
    <row r="1048353" s="2" customFormat="1" ht="13.5" spans="1:6">
      <c r="A1048353" s="16"/>
      <c r="B1048353" s="17"/>
      <c r="C1048353" s="17"/>
      <c r="D1048353" s="17"/>
      <c r="E1048353" s="18"/>
      <c r="F1048353" s="18"/>
    </row>
    <row r="1048354" s="2" customFormat="1" ht="13.5" spans="1:6">
      <c r="A1048354" s="16"/>
      <c r="B1048354" s="17"/>
      <c r="C1048354" s="17"/>
      <c r="D1048354" s="17"/>
      <c r="E1048354" s="18"/>
      <c r="F1048354" s="18"/>
    </row>
    <row r="1048355" s="2" customFormat="1" ht="13.5" spans="1:6">
      <c r="A1048355" s="16"/>
      <c r="B1048355" s="17"/>
      <c r="C1048355" s="17"/>
      <c r="D1048355" s="17"/>
      <c r="E1048355" s="18"/>
      <c r="F1048355" s="18"/>
    </row>
    <row r="1048356" s="2" customFormat="1" ht="13.5" spans="1:6">
      <c r="A1048356" s="16"/>
      <c r="B1048356" s="17"/>
      <c r="C1048356" s="17"/>
      <c r="D1048356" s="17"/>
      <c r="E1048356" s="18"/>
      <c r="F1048356" s="18"/>
    </row>
    <row r="1048357" s="2" customFormat="1" ht="13.5" spans="1:6">
      <c r="A1048357" s="16"/>
      <c r="B1048357" s="17"/>
      <c r="C1048357" s="17"/>
      <c r="D1048357" s="17"/>
      <c r="E1048357" s="18"/>
      <c r="F1048357" s="18"/>
    </row>
    <row r="1048358" s="2" customFormat="1" ht="13.5" spans="1:6">
      <c r="A1048358" s="16"/>
      <c r="B1048358" s="17"/>
      <c r="C1048358" s="17"/>
      <c r="D1048358" s="17"/>
      <c r="E1048358" s="18"/>
      <c r="F1048358" s="18"/>
    </row>
    <row r="1048359" s="2" customFormat="1" ht="13.5" spans="1:6">
      <c r="A1048359" s="16"/>
      <c r="B1048359" s="17"/>
      <c r="C1048359" s="17"/>
      <c r="D1048359" s="17"/>
      <c r="E1048359" s="18"/>
      <c r="F1048359" s="18"/>
    </row>
    <row r="1048360" s="2" customFormat="1" ht="13.5" spans="1:6">
      <c r="A1048360" s="16"/>
      <c r="B1048360" s="17"/>
      <c r="C1048360" s="17"/>
      <c r="D1048360" s="17"/>
      <c r="E1048360" s="18"/>
      <c r="F1048360" s="18"/>
    </row>
    <row r="1048361" s="2" customFormat="1" ht="13.5" spans="1:6">
      <c r="A1048361" s="16"/>
      <c r="B1048361" s="17"/>
      <c r="C1048361" s="17"/>
      <c r="D1048361" s="17"/>
      <c r="E1048361" s="18"/>
      <c r="F1048361" s="18"/>
    </row>
    <row r="1048362" s="2" customFormat="1" ht="13.5" spans="1:6">
      <c r="A1048362" s="16"/>
      <c r="B1048362" s="17"/>
      <c r="C1048362" s="17"/>
      <c r="D1048362" s="17"/>
      <c r="E1048362" s="18"/>
      <c r="F1048362" s="18"/>
    </row>
    <row r="1048363" s="2" customFormat="1" ht="13.5" spans="1:6">
      <c r="A1048363" s="16"/>
      <c r="B1048363" s="17"/>
      <c r="C1048363" s="17"/>
      <c r="D1048363" s="17"/>
      <c r="E1048363" s="18"/>
      <c r="F1048363" s="18"/>
    </row>
    <row r="1048364" s="2" customFormat="1" ht="13.5" spans="1:6">
      <c r="A1048364" s="16"/>
      <c r="B1048364" s="17"/>
      <c r="C1048364" s="17"/>
      <c r="D1048364" s="17"/>
      <c r="E1048364" s="18"/>
      <c r="F1048364" s="18"/>
    </row>
    <row r="1048365" s="2" customFormat="1" ht="13.5" spans="1:6">
      <c r="A1048365" s="16"/>
      <c r="B1048365" s="17"/>
      <c r="C1048365" s="17"/>
      <c r="D1048365" s="17"/>
      <c r="E1048365" s="18"/>
      <c r="F1048365" s="18"/>
    </row>
    <row r="1048366" s="2" customFormat="1" ht="13.5" spans="1:6">
      <c r="A1048366" s="16"/>
      <c r="B1048366" s="17"/>
      <c r="C1048366" s="17"/>
      <c r="D1048366" s="17"/>
      <c r="E1048366" s="18"/>
      <c r="F1048366" s="18"/>
    </row>
    <row r="1048367" s="2" customFormat="1" ht="13.5" spans="1:6">
      <c r="A1048367" s="16"/>
      <c r="B1048367" s="17"/>
      <c r="C1048367" s="17"/>
      <c r="D1048367" s="17"/>
      <c r="E1048367" s="18"/>
      <c r="F1048367" s="18"/>
    </row>
    <row r="1048368" s="2" customFormat="1" ht="13.5" spans="1:6">
      <c r="A1048368" s="16"/>
      <c r="B1048368" s="17"/>
      <c r="C1048368" s="17"/>
      <c r="D1048368" s="17"/>
      <c r="E1048368" s="18"/>
      <c r="F1048368" s="18"/>
    </row>
    <row r="1048369" s="2" customFormat="1" ht="13.5" spans="1:6">
      <c r="A1048369" s="16"/>
      <c r="B1048369" s="17"/>
      <c r="C1048369" s="17"/>
      <c r="D1048369" s="17"/>
      <c r="E1048369" s="18"/>
      <c r="F1048369" s="18"/>
    </row>
    <row r="1048370" s="2" customFormat="1" ht="13.5" spans="1:6">
      <c r="A1048370" s="16"/>
      <c r="B1048370" s="17"/>
      <c r="C1048370" s="17"/>
      <c r="D1048370" s="17"/>
      <c r="E1048370" s="18"/>
      <c r="F1048370" s="18"/>
    </row>
    <row r="1048371" s="2" customFormat="1" ht="13.5" spans="1:6">
      <c r="A1048371" s="16"/>
      <c r="B1048371" s="17"/>
      <c r="C1048371" s="17"/>
      <c r="D1048371" s="17"/>
      <c r="E1048371" s="18"/>
      <c r="F1048371" s="18"/>
    </row>
    <row r="1048372" s="2" customFormat="1" ht="13.5" spans="1:6">
      <c r="A1048372" s="16"/>
      <c r="B1048372" s="17"/>
      <c r="C1048372" s="17"/>
      <c r="D1048372" s="17"/>
      <c r="E1048372" s="18"/>
      <c r="F1048372" s="18"/>
    </row>
    <row r="1048373" s="2" customFormat="1" ht="13.5" spans="1:6">
      <c r="A1048373" s="16"/>
      <c r="B1048373" s="17"/>
      <c r="C1048373" s="17"/>
      <c r="D1048373" s="17"/>
      <c r="E1048373" s="18"/>
      <c r="F1048373" s="18"/>
    </row>
    <row r="1048374" s="2" customFormat="1" ht="13.5" spans="1:6">
      <c r="A1048374" s="16"/>
      <c r="B1048374" s="17"/>
      <c r="C1048374" s="17"/>
      <c r="D1048374" s="17"/>
      <c r="E1048374" s="18"/>
      <c r="F1048374" s="18"/>
    </row>
    <row r="1048375" s="2" customFormat="1" ht="13.5" spans="1:6">
      <c r="A1048375" s="16"/>
      <c r="B1048375" s="17"/>
      <c r="C1048375" s="17"/>
      <c r="D1048375" s="17"/>
      <c r="E1048375" s="18"/>
      <c r="F1048375" s="18"/>
    </row>
    <row r="1048376" s="2" customFormat="1" ht="13.5" spans="1:6">
      <c r="A1048376" s="16"/>
      <c r="B1048376" s="17"/>
      <c r="C1048376" s="17"/>
      <c r="D1048376" s="17"/>
      <c r="E1048376" s="18"/>
      <c r="F1048376" s="18"/>
    </row>
    <row r="1048377" s="2" customFormat="1" ht="13.5" spans="1:6">
      <c r="A1048377" s="16"/>
      <c r="B1048377" s="17"/>
      <c r="C1048377" s="17"/>
      <c r="D1048377" s="17"/>
      <c r="E1048377" s="18"/>
      <c r="F1048377" s="18"/>
    </row>
    <row r="1048378" s="2" customFormat="1" ht="13.5" spans="1:6">
      <c r="A1048378" s="16"/>
      <c r="B1048378" s="17"/>
      <c r="C1048378" s="17"/>
      <c r="D1048378" s="17"/>
      <c r="E1048378" s="18"/>
      <c r="F1048378" s="18"/>
    </row>
    <row r="1048379" s="2" customFormat="1" ht="13.5" spans="1:6">
      <c r="A1048379" s="16"/>
      <c r="B1048379" s="17"/>
      <c r="C1048379" s="17"/>
      <c r="D1048379" s="17"/>
      <c r="E1048379" s="18"/>
      <c r="F1048379" s="18"/>
    </row>
    <row r="1048380" s="2" customFormat="1" ht="13.5" spans="1:6">
      <c r="A1048380" s="16"/>
      <c r="B1048380" s="17"/>
      <c r="C1048380" s="17"/>
      <c r="D1048380" s="17"/>
      <c r="E1048380" s="18"/>
      <c r="F1048380" s="18"/>
    </row>
    <row r="1048381" s="2" customFormat="1" ht="13.5" spans="1:6">
      <c r="A1048381" s="16"/>
      <c r="B1048381" s="17"/>
      <c r="C1048381" s="17"/>
      <c r="D1048381" s="17"/>
      <c r="E1048381" s="18"/>
      <c r="F1048381" s="18"/>
    </row>
    <row r="1048382" s="2" customFormat="1" ht="13.5" spans="1:6">
      <c r="A1048382" s="16"/>
      <c r="B1048382" s="17"/>
      <c r="C1048382" s="17"/>
      <c r="D1048382" s="17"/>
      <c r="E1048382" s="18"/>
      <c r="F1048382" s="18"/>
    </row>
    <row r="1048383" s="2" customFormat="1" ht="13.5" spans="1:6">
      <c r="A1048383" s="16"/>
      <c r="B1048383" s="17"/>
      <c r="C1048383" s="17"/>
      <c r="D1048383" s="17"/>
      <c r="E1048383" s="18"/>
      <c r="F1048383" s="18"/>
    </row>
    <row r="1048384" s="2" customFormat="1" ht="13.5" spans="1:6">
      <c r="A1048384" s="16"/>
      <c r="B1048384" s="17"/>
      <c r="C1048384" s="17"/>
      <c r="D1048384" s="17"/>
      <c r="E1048384" s="18"/>
      <c r="F1048384" s="18"/>
    </row>
    <row r="1048385" s="2" customFormat="1" ht="13.5" spans="1:6">
      <c r="A1048385" s="16"/>
      <c r="B1048385" s="17"/>
      <c r="C1048385" s="17"/>
      <c r="D1048385" s="17"/>
      <c r="E1048385" s="18"/>
      <c r="F1048385" s="18"/>
    </row>
    <row r="1048386" s="2" customFormat="1" ht="13.5" spans="1:6">
      <c r="A1048386" s="16"/>
      <c r="B1048386" s="17"/>
      <c r="C1048386" s="17"/>
      <c r="D1048386" s="17"/>
      <c r="E1048386" s="18"/>
      <c r="F1048386" s="18"/>
    </row>
    <row r="1048387" s="2" customFormat="1" ht="13.5" spans="1:6">
      <c r="A1048387" s="16"/>
      <c r="B1048387" s="17"/>
      <c r="C1048387" s="17"/>
      <c r="D1048387" s="17"/>
      <c r="E1048387" s="18"/>
      <c r="F1048387" s="18"/>
    </row>
    <row r="1048388" s="2" customFormat="1" ht="13.5" spans="1:6">
      <c r="A1048388" s="16"/>
      <c r="B1048388" s="17"/>
      <c r="C1048388" s="17"/>
      <c r="D1048388" s="17"/>
      <c r="E1048388" s="18"/>
      <c r="F1048388" s="18"/>
    </row>
    <row r="1048389" s="2" customFormat="1" ht="13.5" spans="1:6">
      <c r="A1048389" s="16"/>
      <c r="B1048389" s="17"/>
      <c r="C1048389" s="17"/>
      <c r="D1048389" s="17"/>
      <c r="E1048389" s="18"/>
      <c r="F1048389" s="18"/>
    </row>
    <row r="1048390" s="2" customFormat="1" ht="13.5" spans="1:6">
      <c r="A1048390" s="16"/>
      <c r="B1048390" s="17"/>
      <c r="C1048390" s="17"/>
      <c r="D1048390" s="17"/>
      <c r="E1048390" s="18"/>
      <c r="F1048390" s="18"/>
    </row>
    <row r="1048391" s="2" customFormat="1" ht="13.5" spans="1:6">
      <c r="A1048391" s="16"/>
      <c r="B1048391" s="17"/>
      <c r="C1048391" s="17"/>
      <c r="D1048391" s="17"/>
      <c r="E1048391" s="18"/>
      <c r="F1048391" s="18"/>
    </row>
    <row r="1048392" s="2" customFormat="1" ht="13.5" spans="1:6">
      <c r="A1048392" s="16"/>
      <c r="B1048392" s="17"/>
      <c r="C1048392" s="17"/>
      <c r="D1048392" s="17"/>
      <c r="E1048392" s="18"/>
      <c r="F1048392" s="18"/>
    </row>
    <row r="1048393" s="2" customFormat="1" ht="13.5" spans="1:6">
      <c r="A1048393" s="16"/>
      <c r="B1048393" s="17"/>
      <c r="C1048393" s="17"/>
      <c r="D1048393" s="17"/>
      <c r="E1048393" s="18"/>
      <c r="F1048393" s="18"/>
    </row>
    <row r="1048394" s="2" customFormat="1" ht="13.5" spans="1:6">
      <c r="A1048394" s="16"/>
      <c r="B1048394" s="17"/>
      <c r="C1048394" s="17"/>
      <c r="D1048394" s="17"/>
      <c r="E1048394" s="18"/>
      <c r="F1048394" s="18"/>
    </row>
    <row r="1048395" s="2" customFormat="1" ht="13.5" spans="1:6">
      <c r="A1048395" s="16"/>
      <c r="B1048395" s="17"/>
      <c r="C1048395" s="17"/>
      <c r="D1048395" s="17"/>
      <c r="E1048395" s="18"/>
      <c r="F1048395" s="18"/>
    </row>
    <row r="1048396" s="2" customFormat="1" ht="13.5" spans="1:6">
      <c r="A1048396" s="16"/>
      <c r="B1048396" s="17"/>
      <c r="C1048396" s="17"/>
      <c r="D1048396" s="17"/>
      <c r="E1048396" s="18"/>
      <c r="F1048396" s="18"/>
    </row>
    <row r="1048397" s="2" customFormat="1" ht="13.5" spans="1:6">
      <c r="A1048397" s="16"/>
      <c r="B1048397" s="17"/>
      <c r="C1048397" s="17"/>
      <c r="D1048397" s="17"/>
      <c r="E1048397" s="18"/>
      <c r="F1048397" s="18"/>
    </row>
    <row r="1048398" s="2" customFormat="1" ht="13.5" spans="1:6">
      <c r="A1048398" s="16"/>
      <c r="B1048398" s="17"/>
      <c r="C1048398" s="17"/>
      <c r="D1048398" s="17"/>
      <c r="E1048398" s="18"/>
      <c r="F1048398" s="18"/>
    </row>
    <row r="1048399" s="2" customFormat="1" ht="13.5" spans="1:6">
      <c r="A1048399" s="16"/>
      <c r="B1048399" s="17"/>
      <c r="C1048399" s="17"/>
      <c r="D1048399" s="17"/>
      <c r="E1048399" s="18"/>
      <c r="F1048399" s="18"/>
    </row>
    <row r="1048400" s="2" customFormat="1" ht="13.5" spans="1:6">
      <c r="A1048400" s="16"/>
      <c r="B1048400" s="17"/>
      <c r="C1048400" s="17"/>
      <c r="D1048400" s="17"/>
      <c r="E1048400" s="18"/>
      <c r="F1048400" s="18"/>
    </row>
    <row r="1048401" s="2" customFormat="1" ht="13.5" spans="1:6">
      <c r="A1048401" s="16"/>
      <c r="B1048401" s="17"/>
      <c r="C1048401" s="17"/>
      <c r="D1048401" s="17"/>
      <c r="E1048401" s="18"/>
      <c r="F1048401" s="18"/>
    </row>
    <row r="1048402" s="2" customFormat="1" ht="13.5" spans="1:6">
      <c r="A1048402" s="16"/>
      <c r="B1048402" s="17"/>
      <c r="C1048402" s="17"/>
      <c r="D1048402" s="17"/>
      <c r="E1048402" s="18"/>
      <c r="F1048402" s="18"/>
    </row>
    <row r="1048403" s="2" customFormat="1" ht="13.5" spans="1:6">
      <c r="A1048403" s="16"/>
      <c r="B1048403" s="17"/>
      <c r="C1048403" s="17"/>
      <c r="D1048403" s="17"/>
      <c r="E1048403" s="18"/>
      <c r="F1048403" s="18"/>
    </row>
    <row r="1048404" s="2" customFormat="1" ht="13.5" spans="1:6">
      <c r="A1048404" s="16"/>
      <c r="B1048404" s="17"/>
      <c r="C1048404" s="17"/>
      <c r="D1048404" s="17"/>
      <c r="E1048404" s="18"/>
      <c r="F1048404" s="18"/>
    </row>
    <row r="1048405" s="2" customFormat="1" ht="13.5" spans="1:6">
      <c r="A1048405" s="16"/>
      <c r="B1048405" s="17"/>
      <c r="C1048405" s="17"/>
      <c r="D1048405" s="17"/>
      <c r="E1048405" s="18"/>
      <c r="F1048405" s="18"/>
    </row>
    <row r="1048406" s="2" customFormat="1" ht="13.5" spans="1:6">
      <c r="A1048406" s="16"/>
      <c r="B1048406" s="17"/>
      <c r="C1048406" s="17"/>
      <c r="D1048406" s="17"/>
      <c r="E1048406" s="18"/>
      <c r="F1048406" s="18"/>
    </row>
    <row r="1048407" s="2" customFormat="1" ht="13.5" spans="1:6">
      <c r="A1048407" s="16"/>
      <c r="B1048407" s="17"/>
      <c r="C1048407" s="17"/>
      <c r="D1048407" s="17"/>
      <c r="E1048407" s="18"/>
      <c r="F1048407" s="18"/>
    </row>
    <row r="1048408" s="2" customFormat="1" ht="13.5" spans="1:6">
      <c r="A1048408" s="16"/>
      <c r="B1048408" s="17"/>
      <c r="C1048408" s="17"/>
      <c r="D1048408" s="17"/>
      <c r="E1048408" s="18"/>
      <c r="F1048408" s="18"/>
    </row>
    <row r="1048409" s="2" customFormat="1" ht="13.5" spans="1:6">
      <c r="A1048409" s="16"/>
      <c r="B1048409" s="17"/>
      <c r="C1048409" s="17"/>
      <c r="D1048409" s="17"/>
      <c r="E1048409" s="18"/>
      <c r="F1048409" s="18"/>
    </row>
    <row r="1048410" s="2" customFormat="1" ht="13.5" spans="1:6">
      <c r="A1048410" s="16"/>
      <c r="B1048410" s="17"/>
      <c r="C1048410" s="17"/>
      <c r="D1048410" s="17"/>
      <c r="E1048410" s="18"/>
      <c r="F1048410" s="18"/>
    </row>
    <row r="1048411" s="2" customFormat="1" ht="13.5" spans="1:6">
      <c r="A1048411" s="16"/>
      <c r="B1048411" s="17"/>
      <c r="C1048411" s="17"/>
      <c r="D1048411" s="17"/>
      <c r="E1048411" s="18"/>
      <c r="F1048411" s="18"/>
    </row>
    <row r="1048412" s="2" customFormat="1" ht="13.5" spans="1:6">
      <c r="A1048412" s="16"/>
      <c r="B1048412" s="17"/>
      <c r="C1048412" s="17"/>
      <c r="D1048412" s="17"/>
      <c r="E1048412" s="18"/>
      <c r="F1048412" s="18"/>
    </row>
    <row r="1048413" s="2" customFormat="1" ht="13.5" spans="1:6">
      <c r="A1048413" s="16"/>
      <c r="B1048413" s="17"/>
      <c r="C1048413" s="17"/>
      <c r="D1048413" s="17"/>
      <c r="E1048413" s="18"/>
      <c r="F1048413" s="18"/>
    </row>
    <row r="1048414" s="2" customFormat="1" ht="13.5" spans="1:6">
      <c r="A1048414" s="16"/>
      <c r="B1048414" s="17"/>
      <c r="C1048414" s="17"/>
      <c r="D1048414" s="17"/>
      <c r="E1048414" s="18"/>
      <c r="F1048414" s="18"/>
    </row>
    <row r="1048415" s="2" customFormat="1" ht="13.5" spans="1:6">
      <c r="A1048415" s="16"/>
      <c r="B1048415" s="17"/>
      <c r="C1048415" s="17"/>
      <c r="D1048415" s="17"/>
      <c r="E1048415" s="18"/>
      <c r="F1048415" s="18"/>
    </row>
    <row r="1048416" s="2" customFormat="1" ht="13.5" spans="1:6">
      <c r="A1048416" s="16"/>
      <c r="B1048416" s="17"/>
      <c r="C1048416" s="17"/>
      <c r="D1048416" s="17"/>
      <c r="E1048416" s="18"/>
      <c r="F1048416" s="18"/>
    </row>
    <row r="1048417" s="2" customFormat="1" ht="13.5" spans="1:6">
      <c r="A1048417" s="16"/>
      <c r="B1048417" s="17"/>
      <c r="C1048417" s="17"/>
      <c r="D1048417" s="17"/>
      <c r="E1048417" s="18"/>
      <c r="F1048417" s="18"/>
    </row>
    <row r="1048418" s="2" customFormat="1" ht="13.5" spans="1:6">
      <c r="A1048418" s="16"/>
      <c r="B1048418" s="17"/>
      <c r="C1048418" s="17"/>
      <c r="D1048418" s="17"/>
      <c r="E1048418" s="18"/>
      <c r="F1048418" s="18"/>
    </row>
  </sheetData>
  <mergeCells count="1">
    <mergeCell ref="A2:I2"/>
  </mergeCells>
  <printOptions horizontalCentered="1" verticalCentered="1"/>
  <pageMargins left="0" right="0" top="0.393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</dc:creator>
  <cp:lastModifiedBy>WPS_1610177207</cp:lastModifiedBy>
  <dcterms:created xsi:type="dcterms:W3CDTF">2021-07-12T03:30:00Z</dcterms:created>
  <dcterms:modified xsi:type="dcterms:W3CDTF">2023-05-29T01:50:36Z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CB3A26483CB24A549BA54CF39D037FD2</vt:lpwstr>
  </property>
  <property fmtid="{D5CDD505-2E9C-101B-9397-08002B2CF9AE}" pid="3" name="KSOProductBuildVer">
    <vt:lpwstr>2052-11.1.0.14309</vt:lpwstr>
  </property>
</Properties>
</file>